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CAMINHÕES VW (13/14) * 6 HONDA CG 150 * 6 COMPACT. * EMPILHADEIRA * POLIGUIND.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=HYPERLINK("https://www.rossileiloes.com.br/lote/detalhe/53440", "001")</f>
      </c>
      <c r="B11" s="4" t="s">
        <f>=HYPERLINK("https://www.rossileiloes.com.br/lote/detalhe/53440", " PREF.: 2096532 CAM BASCULANTE C/ MUNCK VOLKSWAGEN 17.190 CONSTELLATION PLACA:  EVO2964 ANO / MOD:  2013 ./ 2013 CHASSI:  9536E824ODR319180 RENAVAM: 534105335 TOCO Manual EQUIP.: FACCHINI -  GRANELEIRA 20M3 C/MUNCK")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153.500,00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=HYPERLINK("https://www.rossileiloes.com.br/lote/detalhe/53420", "002")</f>
      </c>
      <c r="B12" s="4" t="s">
        <f>=HYPERLINK("https://www.rossileiloes.com.br/lote/detalhe/53420", " PREF.: 2096562 CAM BASCULANTE C/ MUNCK VOLKSWAGEN 17.190 CONSTELLATION PLACA:  EVO2961 ANO / MOD:  2013 ./ 2013 CHASSI:  9536E8249DR318495 RENAVAM: 534106757 TOCO Manual EQUIP.: FACCHINI -  GRANELEIRA 20M3 C/MUNCK")</f>
      </c>
      <c r="C12" s="4" t="inlineStr">
        <is>
          <t>Não vendido</t>
        </is>
      </c>
      <c r="D12" s="4" t="inlineStr">
        <is>
          <t>114</t>
        </is>
      </c>
      <c r="E12" s="5" t="inlineStr">
        <is>
          <t>144.000,00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=HYPERLINK("https://www.rossileiloes.com.br/lote/detalhe/53432", "003")</f>
      </c>
      <c r="B13" s="4" t="s">
        <f>=HYPERLINK("https://www.rossileiloes.com.br/lote/detalhe/53432", " PREF.: 213108 CAM BASCULANTE VOLKSWAGEN 26.280 CONSTELLATION PLACA:  FLO2775 ANO / MOD:  2013 ./ 2013 CHASSI:  953658261DR337107 RENAVAM: 559491271 TRAÇADO Manual EQUIP.: FACCHINI - BASCULANTE 16 m³ EUROPA")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=HYPERLINK("https://www.rossileiloes.com.br/lote/detalhe/53435", "004")</f>
      </c>
      <c r="B14" s="4" t="s">
        <f>=HYPERLINK("https://www.rossileiloes.com.br/lote/detalhe/53435", " PREF.: 213109 CAM BASCULANTE VOLKSWAGEN 26.280 CONSTELLATION PLACA:  FLO2797 ANO / MOD:  2013 ./ 2013 CHASSI:  95365826XDR337235 RENAVAM: 559491794 TRAÇADO Manual EQUIP.: FACCHINI - BASCULANTE 16 m³ EUROPA")</f>
      </c>
      <c r="C14" s="4" t="inlineStr">
        <is>
          <t>Vendido</t>
        </is>
      </c>
      <c r="D14" s="4" t="inlineStr">
        <is>
          <t>144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=HYPERLINK("https://www.rossileiloes.com.br/lote/detalhe/53427", "005")</f>
      </c>
      <c r="B15" s="4" t="s">
        <f>=HYPERLINK("https://www.rossileiloes.com.br/lote/detalhe/53427", " PREF.: 213110 CAM BASCULANTE VOLKSWAGEN 26.280 CONSTELLATION PLACA:  FLO2783 ANO / MOD:  2013 ./ 2013 CHASSI:  953658266DR338009 RENAVAM: 559491999 TRAÇADO Manual EQUIP.: FACCHINI - BASCULANTE 16 m³ EUROPA")</f>
      </c>
      <c r="C15" s="4" t="inlineStr">
        <is>
          <t>Vendido</t>
        </is>
      </c>
      <c r="D15" s="4" t="inlineStr">
        <is>
          <t>138</t>
        </is>
      </c>
      <c r="E15" s="5" t="inlineStr">
        <is>
          <t>158.500,00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=HYPERLINK("https://www.rossileiloes.com.br/lote/detalhe/53408", "006")</f>
      </c>
      <c r="B16" s="4" t="s">
        <f>=HYPERLINK("https://www.rossileiloes.com.br/lote/detalhe/53408", " PREF.: 213111 CAM BASCULANTE VOLKSWAGEN 26.280 CONSTELLATION PLACA:  FLO2782 ANO / MOD:  2013 ./ 2013 CHASSI:  953658269DR338019 RENAVAM: 559491514 TRAÇADO Manual EQUIP.: FACCHINI - BASCULANTE 16 m³ EUROPA")</f>
      </c>
      <c r="C16" s="4" t="inlineStr">
        <is>
          <t>Vendido</t>
        </is>
      </c>
      <c r="D16" s="4" t="inlineStr">
        <is>
          <t>126</t>
        </is>
      </c>
      <c r="E16" s="5" t="inlineStr">
        <is>
          <t>157.000,00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=HYPERLINK("https://www.rossileiloes.com.br/lote/detalhe/53396", "007")</f>
      </c>
      <c r="B17" s="4" t="s">
        <f>=HYPERLINK("https://www.rossileiloes.com.br/lote/detalhe/53396", " PREF.: 213040 CAM BASCULANTE VOLKSWAGEN 15.190 CONSTELLATION PLACA:  FGD9E32 ANO / MOD:  2012 ./ 2013 CHASSI:  9536E8230DR313738 RENAVAM: 525122010 TOCO Manual EQUIP.: FACCHINI - BASCULANTE 6 m³")</f>
      </c>
      <c r="C17" s="4" t="inlineStr">
        <is>
          <t>Vendido</t>
        </is>
      </c>
      <c r="D17" s="4" t="inlineStr">
        <is>
          <t>107</t>
        </is>
      </c>
      <c r="E17" s="5" t="inlineStr">
        <is>
          <t>110.500,00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=HYPERLINK("https://www.rossileiloes.com.br/lote/detalhe/53416", "009")</f>
      </c>
      <c r="B18" s="4" t="s">
        <f>=HYPERLINK("https://www.rossileiloes.com.br/lote/detalhe/53416", " PREF.: 213042 CAM BASCULANTE VOLKSWAGEN 15.190 CONSTELLATION PLACA:  FGD9383 ANO / MOD:  2012 ./ 2013 CHASSI:  9536E8239DR316737 RENAVAM: 525122494 TOCO Manual EQUIP.: FACCHINI - BASCULANTE 6 m³")</f>
      </c>
      <c r="C18" s="4" t="inlineStr">
        <is>
          <t>Vendido</t>
        </is>
      </c>
      <c r="D18" s="4" t="inlineStr">
        <is>
          <t>96</t>
        </is>
      </c>
      <c r="E18" s="5" t="inlineStr">
        <is>
          <t>112.000,00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=HYPERLINK("https://www.rossileiloes.com.br/lote/detalhe/53389", "010")</f>
      </c>
      <c r="B19" s="4" t="s">
        <f>=HYPERLINK("https://www.rossileiloes.com.br/lote/detalhe/53389", " PREF.: 213028 CAM COLETA SELETIVA VOLKSWAGEN 17.190 CONSTELLATION PLACA:  FGE6443 ANO / MOD:  2012 ./ 2013 CHASSI:  9536E8240DR314383 RENAVAM: 548665052 TOCO Manual EQUIP.: USIMECA - ANGRA II COM DIMP 12,2 m³")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108.500,00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=HYPERLINK("https://www.rossileiloes.com.br/lote/detalhe/53395", "011")</f>
      </c>
      <c r="B20" s="4" t="s">
        <f>=HYPERLINK("https://www.rossileiloes.com.br/lote/detalhe/53395", " PREF.: 213029 CAM COLETA SELETIVA VOLKSWAGEN 17.190 CONSTELLATION PLACA:  FGE6E61 ANO / MOD:  2012 ./ 2013 CHASSI:  9536E8248DR314521 RENAVAM: 548665214 TOCO Manual EQUIP.: USIMECA - ANGRA II COM DIMP 12,2 m³")</f>
      </c>
      <c r="C20" s="4" t="inlineStr">
        <is>
          <t>Vendido</t>
        </is>
      </c>
      <c r="D20" s="4" t="inlineStr">
        <is>
          <t>115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=HYPERLINK("https://www.rossileiloes.com.br/lote/detalhe/53385", "012")</f>
      </c>
      <c r="B21" s="4" t="s">
        <f>=HYPERLINK("https://www.rossileiloes.com.br/lote/detalhe/53385", " PREF.: 213178 CAM COLETA SELETIVA VOLKSWAGEN 17.190 CONSTELLATION PLACA:  FQR3507 ANO / MOD:  2013 ./ 2013 CHASSI:  9536E8247DR334596 RENAVAM: 1016817514 TOCO Manual EQUIP.: USIMECA - ANGRA II 13,8 m³ C/DIMP E LIFT")</f>
      </c>
      <c r="C21" s="4" t="inlineStr">
        <is>
          <t>Vendido</t>
        </is>
      </c>
      <c r="D21" s="4" t="inlineStr">
        <is>
          <t>120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=HYPERLINK("https://www.rossileiloes.com.br/lote/detalhe/53439", "013")</f>
      </c>
      <c r="B22" s="4" t="s">
        <f>=HYPERLINK("https://www.rossileiloes.com.br/lote/detalhe/53439", " PREF.: 2097062 CAM COLETA SELETIVA VOLKSWAGEN 17.190 CONSTELLATION PLACA:  EVO2958 ANO / MOD:  2013 ./ 2013 CHASSI:  9536E8240DR315162 RENAVAM: 544571320 TOCO Manual EQUIP.: USIMECA - ANGRA II COM DIMP 12,2 m³")</f>
      </c>
      <c r="C22" s="4" t="inlineStr">
        <is>
          <t>Vendido</t>
        </is>
      </c>
      <c r="D22" s="4" t="inlineStr">
        <is>
          <t>120</t>
        </is>
      </c>
      <c r="E22" s="5" t="inlineStr">
        <is>
          <t>112.500,00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=HYPERLINK("https://www.rossileiloes.com.br/lote/detalhe/53437", "014")</f>
      </c>
      <c r="B23" s="4" t="s">
        <f>=HYPERLINK("https://www.rossileiloes.com.br/lote/detalhe/53437", " PREF.: 2070011 COMPACTAINER USIMECA - COMPACTAINER WASPAC USIMECA - WASPAC 20M3 ANO / MOD:  2013 ./ 2013 CHASSI:  RJ18M116820DA3337")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=HYPERLINK("https://www.rossileiloes.com.br/lote/detalhe/53429", "015")</f>
      </c>
      <c r="B24" s="4" t="s">
        <f>=HYPERLINK("https://www.rossileiloes.com.br/lote/detalhe/53429", " PREF.: 2070031 COMPACTAINER USIMECA - COMPACTAINER WASPAC USIMECA - WASPAC 20M3 ANO / MOD:  2013 ./ 2013 CHASSI:  RJ18M116820DA3338")</f>
      </c>
      <c r="C24" s="4" t="inlineStr">
        <is>
          <t>Vendido</t>
        </is>
      </c>
      <c r="D24" s="4" t="inlineStr">
        <is>
          <t>75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=HYPERLINK("https://www.rossileiloes.com.br/lote/detalhe/53392", "016")</f>
      </c>
      <c r="B25" s="4" t="s">
        <f>=HYPERLINK("https://www.rossileiloes.com.br/lote/detalhe/53392", " PREF.: 2070041 COMPACTAINER USIMECA - COMPACTAINER WASPAC USIMECA - WASPAC 20M3 ANO / MOD:  2013 ./ 2013 CHASSI:  RJ18M116820DA3339")</f>
      </c>
      <c r="C25" s="4" t="inlineStr">
        <is>
          <t>Vendido</t>
        </is>
      </c>
      <c r="D25" s="4" t="inlineStr">
        <is>
          <t>128</t>
        </is>
      </c>
      <c r="E25" s="5" t="inlineStr">
        <is>
          <t>38.250,00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=HYPERLINK("https://www.rossileiloes.com.br/lote/detalhe/53410", "017")</f>
      </c>
      <c r="B26" s="4" t="s">
        <f>=HYPERLINK("https://www.rossileiloes.com.br/lote/detalhe/53410", " PREF.: 2070051 COMPACTAINER USIMECA - COMPACTAINER WASPAC USIMECA - WASPAC 20M3 ANO / MOD:  2013 ./ 2013 CHASSI:  RJ18M116820DA3340")</f>
      </c>
      <c r="C26" s="4" t="inlineStr">
        <is>
          <t>Vendido</t>
        </is>
      </c>
      <c r="D26" s="4" t="inlineStr">
        <is>
          <t>125</t>
        </is>
      </c>
      <c r="E26" s="5" t="inlineStr">
        <is>
          <t>37.750,00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=HYPERLINK("https://www.rossileiloes.com.br/lote/detalhe/53411", "018")</f>
      </c>
      <c r="B27" s="4" t="s">
        <f>=HYPERLINK("https://www.rossileiloes.com.br/lote/detalhe/53411", " PREF.: 2070061 COMPACTAINER USIMECA - COMPACTAINER WASPAC USIMECA - WASPAC 20M3 ANO / MOD:  2013 ./ 2013 CHASSI:  RJ18M116820DA3341")</f>
      </c>
      <c r="C27" s="4" t="inlineStr">
        <is>
          <t>Vendido</t>
        </is>
      </c>
      <c r="D27" s="4" t="inlineStr">
        <is>
          <t>129</t>
        </is>
      </c>
      <c r="E27" s="5" t="inlineStr">
        <is>
          <t>36.500,00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=HYPERLINK("https://www.rossileiloes.com.br/lote/detalhe/53433", "019")</f>
      </c>
      <c r="B28" s="4" t="s">
        <f>=HYPERLINK("https://www.rossileiloes.com.br/lote/detalhe/53433", " PREF.: 2070071 COMPACTAINER USIMECA - COMPACTAINER WASPAC USIMECA - WASPAC 20M3 ANO / MOD:  2013 ./ 2013 CHASSI:  RJ18M116820DA3335")</f>
      </c>
      <c r="C28" s="4" t="inlineStr">
        <is>
          <t>Vendido</t>
        </is>
      </c>
      <c r="D28" s="4" t="inlineStr">
        <is>
          <t>94</t>
        </is>
      </c>
      <c r="E28" s="5" t="inlineStr">
        <is>
          <t>36.500,00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=HYPERLINK("https://www.rossileiloes.com.br/lote/detalhe/53398", "020")</f>
      </c>
      <c r="B29" s="4" t="s">
        <f>=HYPERLINK("https://www.rossileiloes.com.br/lote/detalhe/53398", " PREF.: 213024 CAM COMPAC DE LIXO VOLKSWAGEN 10.160 DELIVERY PLACA:  FGD9440 ANO / MOD:  2013 ./ 2013 CHASSI:  9531M62P0DR322835 RENAVAM: 548665028 TOQUINHO Manual EQUIP.: USIMECA - MIKRO COM LIFTER 6,7 m³")</f>
      </c>
      <c r="C29" s="4" t="inlineStr">
        <is>
          <t>Vendido</t>
        </is>
      </c>
      <c r="D29" s="4" t="inlineStr">
        <is>
          <t>73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=HYPERLINK("https://www.rossileiloes.com.br/lote/detalhe/53393", "021")</f>
      </c>
      <c r="B30" s="4" t="s">
        <f>=HYPERLINK("https://www.rossileiloes.com.br/lote/detalhe/53393", " PREF.: 213025 CAM COMPAC DE LIXO VOLKSWAGEN 10.160 DELIVERY PLACA:  FGD9461 ANO / MOD:  2013 ./ 2013 CHASSI:  9531M62P0DR323144 RENAVAM: 548665117 TOQUINHO Manual EQUIP.: USIMECA - MIKRO COM LIFTER 6,7 m³")</f>
      </c>
      <c r="C30" s="4" t="inlineStr">
        <is>
          <t>Vendido</t>
        </is>
      </c>
      <c r="D30" s="4" t="inlineStr">
        <is>
          <t>56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=HYPERLINK("https://www.rossileiloes.com.br/lote/detalhe/53386", "022")</f>
      </c>
      <c r="B31" s="4" t="s">
        <f>=HYPERLINK("https://www.rossileiloes.com.br/lote/detalhe/53386", " PREF.: 213026 CAM COMPAC DE LIXO VOLKSWAGEN 10.160 DELIVERY PLACA:  FGD9379 ANO / MOD:  2013 ./ 2013 CHASSI:  9531M62P3DR323073 RENAVAM: 548664820 TOQUINHO Manual EQUIP.: USIMECA - MIKRO COM LIFTER 6,7 m³")</f>
      </c>
      <c r="C31" s="4" t="inlineStr">
        <is>
          <t>Vendido</t>
        </is>
      </c>
      <c r="D31" s="4" t="inlineStr">
        <is>
          <t>70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=HYPERLINK("https://www.rossileiloes.com.br/lote/detalhe/53407", "023")</f>
      </c>
      <c r="B32" s="4" t="s">
        <f>=HYPERLINK("https://www.rossileiloes.com.br/lote/detalhe/53407", " PREF.: 213027 CAM COMPAC DE LIXO VOLKSWAGEN 10.160 DELIVERY PLACA:  FGD9D92 ANO / MOD:  2013 ./ 2013 CHASSI:  9531M62P7DR322539 RENAVAM: 548664935 TOQUINHO Manual EQUIP.: USIMECA - MIKRO COM LIFTER 6,7 m³")</f>
      </c>
      <c r="C32" s="4" t="inlineStr">
        <is>
          <t>Vendido</t>
        </is>
      </c>
      <c r="D32" s="4" t="inlineStr">
        <is>
          <t>71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=HYPERLINK("https://www.rossileiloes.com.br/lote/detalhe/53422", "025")</f>
      </c>
      <c r="B33" s="4" t="s">
        <f>=HYPERLINK("https://www.rossileiloes.com.br/lote/detalhe/53422", " PREF.: 211208 CAM COMPAC DE LIXO VOLKSWAGEN 17.250E WORKER PLACA:  EQK6152 ANO / MOD:  2011 ./ 2012 CHASSI:  9533N82TXCR204353 RENAVAM: 463500695 TRUCADO AT EQUIP.: USIMECA - BRUTUS 19 m³")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=HYPERLINK("https://www.rossileiloes.com.br/lote/detalhe/53434", "026")</f>
      </c>
      <c r="B34" s="4" t="s">
        <f>=HYPERLINK("https://www.rossileiloes.com.br/lote/detalhe/53434", " PREF.: 211210 CAM COMPAC DE LIXO VOLKSWAGEN 17.250E WORKER PLACA:  EUK9183 ANO / MOD:  2011 ./ 2012 CHASSI:  9533N82T6BR157482 RENAVAM: 463501373 TRUCADO AT EQUIP.: USIMECA - BRUTUS 19 m³")</f>
      </c>
      <c r="C34" s="4" t="inlineStr">
        <is>
          <t>Vendido</t>
        </is>
      </c>
      <c r="D34" s="4" t="inlineStr">
        <is>
          <t>6</t>
        </is>
      </c>
      <c r="E34" s="5" t="inlineStr">
        <is>
          <t>47.500,00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=HYPERLINK("https://www.rossileiloes.com.br/lote/detalhe/53402", "027")</f>
      </c>
      <c r="B35" s="4" t="s">
        <f>=HYPERLINK("https://www.rossileiloes.com.br/lote/detalhe/53402", " PREF.: 213005 CAM COMPAC DE LIXO VOLKSWAGEN 17.280 CONSTELLATION PLACA:  FGD9410 ANO / MOD:  2013 ./ 2013 CHASSI:  953658240DR320068 RENAVAM: 532864786 TRUCADO AT EQUIP.: USIMECA - BRUTUS 19 m³")</f>
      </c>
      <c r="C35" s="4" t="inlineStr">
        <is>
          <t>Vendido</t>
        </is>
      </c>
      <c r="D35" s="4" t="inlineStr">
        <is>
          <t>13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=HYPERLINK("https://www.rossileiloes.com.br/lote/detalhe/53405", "028")</f>
      </c>
      <c r="B36" s="4" t="s">
        <f>=HYPERLINK("https://www.rossileiloes.com.br/lote/detalhe/53405", " PREF.: 213006 CAM COMPAC DE LIXO VOLKSWAGEN 17.280 CONSTELLATION PLACA:  FGE9803 ANO / MOD:  2013 ./ 2013 CHASSI:  95365824ODR319860 RENAVAM: 530376806 TRUCADO AT EQUIP.: USIMECA - BRUTUS 19 m³")</f>
      </c>
      <c r="C36" s="4" t="inlineStr">
        <is>
          <t>Vendido</t>
        </is>
      </c>
      <c r="D36" s="4" t="inlineStr">
        <is>
          <t>16</t>
        </is>
      </c>
      <c r="E36" s="5" t="inlineStr">
        <is>
          <t>62.500,00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=HYPERLINK("https://www.rossileiloes.com.br/lote/detalhe/53436", "029")</f>
      </c>
      <c r="B37" s="4" t="s">
        <f>=HYPERLINK("https://www.rossileiloes.com.br/lote/detalhe/53436", " PREF.: 213007 CAM COMPAC DE LIXO VOLKSWAGEN 17.280 CONSTELLATION PLACA:  FGD9E11 ANO / MOD:  2013 ./ 2013 CHASSI:  953658248DR319251 RENAVAM: 530421208 TRUCADO AT EQUIP.: USIMECA - BRUTUS 19 m³")</f>
      </c>
      <c r="C37" s="4" t="inlineStr">
        <is>
          <t>Vendido</t>
        </is>
      </c>
      <c r="D37" s="4" t="inlineStr">
        <is>
          <t>20</t>
        </is>
      </c>
      <c r="E37" s="5" t="inlineStr">
        <is>
          <t>64.500,00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=HYPERLINK("https://www.rossileiloes.com.br/lote/detalhe/53401", "030")</f>
      </c>
      <c r="B38" s="4" t="s">
        <f>=HYPERLINK("https://www.rossileiloes.com.br/lote/detalhe/53401", " PREF.: 213008 CAM COMPAC DE LIXO VOLKSWAGEN 17.280 CONSTELLATION PLACA:  FGD9E52 ANO / MOD:  2013 ./ 2013 CHASSI:  95365824ODR319681 RENAVAM: 530410583 TRUCADO AT EQUIP.: USIMECA - BRUTUS 19 m³")</f>
      </c>
      <c r="C38" s="4" t="inlineStr">
        <is>
          <t>Vendido</t>
        </is>
      </c>
      <c r="D38" s="4" t="inlineStr">
        <is>
          <t>20</t>
        </is>
      </c>
      <c r="E38" s="5" t="inlineStr">
        <is>
          <t>64.500,00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=HYPERLINK("https://www.rossileiloes.com.br/lote/detalhe/53399", "032")</f>
      </c>
      <c r="B39" s="4" t="s">
        <f>=HYPERLINK("https://www.rossileiloes.com.br/lote/detalhe/53399", " PREF.: 213010 CAM COMPAC DE LIXO VOLKSWAGEN 17.280 CONSTELLATION PLACA:  FGD9460 ANO / MOD:  2013 ./ 2013 CHASSI:  953658249DR319193 RENAVAM: 530352796 TRUCADO AT EQUIP.: USIMECA - BRUTUS 19 m³")</f>
      </c>
      <c r="C39" s="4" t="inlineStr">
        <is>
          <t>Vendido</t>
        </is>
      </c>
      <c r="D39" s="4" t="inlineStr">
        <is>
          <t>32</t>
        </is>
      </c>
      <c r="E39" s="5" t="inlineStr">
        <is>
          <t>70.500,00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=HYPERLINK("https://www.rossileiloes.com.br/lote/detalhe/53387", "033")</f>
      </c>
      <c r="B40" s="4" t="s">
        <f>=HYPERLINK("https://www.rossileiloes.com.br/lote/detalhe/53387", " PREF.: 213011 CAM COMPAC DE LIXO VOLKSWAGEN 17.280 CONSTELLATION PLACA:  FGD9D91 ANO / MOD:  2013 ./ 2013 CHASSI:  953658242DR320122 RENAVAM: 530381354 TRUCADO AT EQUIP.: USIMECA - BRUTUS 19 m³")</f>
      </c>
      <c r="C40" s="4" t="inlineStr">
        <is>
          <t>Vendido</t>
        </is>
      </c>
      <c r="D40" s="4" t="inlineStr">
        <is>
          <t>37</t>
        </is>
      </c>
      <c r="E40" s="5" t="inlineStr">
        <is>
          <t>73.000,00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=HYPERLINK("https://www.rossileiloes.com.br/lote/detalhe/53417", "034")</f>
      </c>
      <c r="B41" s="4" t="s">
        <f>=HYPERLINK("https://www.rossileiloes.com.br/lote/detalhe/53417", " PREF.: 213012 CAM COMPAC DE LIXO VOLKSWAGEN 17.280 CONSTELLATION PLACA:  FHJ1403 ANO / MOD:  2013 ./ 2013 CHASSI:  953658247DR327759 RENAVAM: 532865561 TRUCADO AT EQUIP.: USIMECA - BRUTUS 19 m³")</f>
      </c>
      <c r="C41" s="4" t="inlineStr">
        <is>
          <t>Vendido</t>
        </is>
      </c>
      <c r="D41" s="4" t="inlineStr">
        <is>
          <t>40</t>
        </is>
      </c>
      <c r="E41" s="5" t="inlineStr">
        <is>
          <t>74.500,00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=HYPERLINK("https://www.rossileiloes.com.br/lote/detalhe/53431", "035")</f>
      </c>
      <c r="B42" s="4" t="s">
        <f>=HYPERLINK("https://www.rossileiloes.com.br/lote/detalhe/53431", " PREF.: 213013 CAM COMPAC DE LIXO VOLKSWAGEN 17.280 CONSTELLATION PLACA:  FHJ1405 ANO / MOD:  2013 ./ 2013 CHASSI:  953658240DR328767 RENAVAM: 532863160 TRUCADO AT EQUIP.: USIMECA - BRUTUS 19 m³")</f>
      </c>
      <c r="C42" s="4" t="inlineStr">
        <is>
          <t>Vendido</t>
        </is>
      </c>
      <c r="D42" s="4" t="inlineStr">
        <is>
          <t>36</t>
        </is>
      </c>
      <c r="E42" s="5" t="inlineStr">
        <is>
          <t>72.500,00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=HYPERLINK("https://www.rossileiloes.com.br/lote/detalhe/53400", "036")</f>
      </c>
      <c r="B43" s="4" t="s">
        <f>=HYPERLINK("https://www.rossileiloes.com.br/lote/detalhe/53400", " PREF.: 213014 CAM COMPAC DE LIXO VOLKSWAGEN 17.280 CONSTELLATION PLACA:  FHJ1E01 ANO / MOD:  2013 ./ 2013 CHASSI:  95365824XDR327965 RENAVAM: 532865308 TRUCADO AT EQUIP.: USIMECA - BRUTUS 19 m³")</f>
      </c>
      <c r="C43" s="4" t="inlineStr">
        <is>
          <t>Vendido</t>
        </is>
      </c>
      <c r="D43" s="4" t="inlineStr">
        <is>
          <t>27</t>
        </is>
      </c>
      <c r="E43" s="5" t="inlineStr">
        <is>
          <t>68.000,00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=HYPERLINK("https://www.rossileiloes.com.br/lote/detalhe/53412", "037")</f>
      </c>
      <c r="B44" s="4" t="s">
        <f>=HYPERLINK("https://www.rossileiloes.com.br/lote/detalhe/53412", " PREF.: 213015 CAM COMPAC DE LIXO VOLKSWAGEN 17.280 CONSTELLATION PLACA:  FHJ1417 ANO / MOD:  2013 ./ 2013 CHASSI:  953658240DR328560 RENAVAM: 532865936 TRUCADO AT EQUIP.: USIMECA - BRUTUS 19 m³")</f>
      </c>
      <c r="C44" s="4" t="inlineStr">
        <is>
          <t>Vendido</t>
        </is>
      </c>
      <c r="D44" s="4" t="inlineStr">
        <is>
          <t>34</t>
        </is>
      </c>
      <c r="E44" s="5" t="inlineStr">
        <is>
          <t>71.500,00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=HYPERLINK("https://www.rossileiloes.com.br/lote/detalhe/53394", "038")</f>
      </c>
      <c r="B45" s="4" t="s">
        <f>=HYPERLINK("https://www.rossileiloes.com.br/lote/detalhe/53394", " PREF.: 213016 CAM COMPAC DE LIXO VOLKSWAGEN 17.280 CONSTELLATION PLACA:  EXY2820 ANO / MOD:  2013 ./ 2013 CHASSI:  953658249DR319307 RENAVAM: 530406799 TRUCADO AT EQUIP.: USIMECA - BRUTUS 19 m³")</f>
      </c>
      <c r="C45" s="4" t="inlineStr">
        <is>
          <t>Vendido</t>
        </is>
      </c>
      <c r="D45" s="4" t="inlineStr">
        <is>
          <t>37</t>
        </is>
      </c>
      <c r="E45" s="5" t="inlineStr">
        <is>
          <t>73.000,00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=HYPERLINK("https://www.rossileiloes.com.br/lote/detalhe/53425", "039")</f>
      </c>
      <c r="B46" s="4" t="s">
        <f>=HYPERLINK("https://www.rossileiloes.com.br/lote/detalhe/53425", " PREF.: 213017 CAM COMPAC DE LIXO VOLKSWAGEN 17.280 CONSTELLATION PLACA:  EZI2360 ANO / MOD:  2013 ./ 2013 CHASSI:  953658241DR319317 RENAVAM: 530368374 TRUCADO AT EQUIP.: USIMECA - BRUTUS 19 m³")</f>
      </c>
      <c r="C46" s="4" t="inlineStr">
        <is>
          <t>Vendido</t>
        </is>
      </c>
      <c r="D46" s="4" t="inlineStr">
        <is>
          <t>43</t>
        </is>
      </c>
      <c r="E46" s="5" t="inlineStr">
        <is>
          <t>76.000,00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=HYPERLINK("https://www.rossileiloes.com.br/lote/detalhe/53426", "040")</f>
      </c>
      <c r="B47" s="4" t="s">
        <f>=HYPERLINK("https://www.rossileiloes.com.br/lote/detalhe/53426", " PREF.: 213018 CAM COMPAC DE LIXO VOLKSWAGEN 17.280 CONSTELLATION PLACA:  FHJ1408 ANO / MOD:  2013 ./ 2013 CHASSI:  95365824XDR328548 RENAVAM: 550824006 TRUCADO AT EQUIP.: USIMECA - BRUTUS 19 m³")</f>
      </c>
      <c r="C47" s="4" t="inlineStr">
        <is>
          <t>Vendido</t>
        </is>
      </c>
      <c r="D47" s="4" t="inlineStr">
        <is>
          <t>15</t>
        </is>
      </c>
      <c r="E47" s="5" t="inlineStr">
        <is>
          <t>62.000,00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=HYPERLINK("https://www.rossileiloes.com.br/lote/detalhe/53430", "041")</f>
      </c>
      <c r="B48" s="4" t="s">
        <f>=HYPERLINK("https://www.rossileiloes.com.br/lote/detalhe/53430", " PREF.: 213019 CAM COMPAC DE LIXO VOLKSWAGEN 17.280 CONSTELLATION PLACA:  FHJ1413 ANO / MOD:  2013 ./ 2013 CHASSI:  95365824XDR329313 RENAVAM: 533375762 TRUCADO AT EQUIP.: USIMECA - BRUTUS 19 m³")</f>
      </c>
      <c r="C48" s="4" t="inlineStr">
        <is>
          <t>Vendido</t>
        </is>
      </c>
      <c r="D48" s="4" t="inlineStr">
        <is>
          <t>40</t>
        </is>
      </c>
      <c r="E48" s="5" t="inlineStr">
        <is>
          <t>74.500,00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=HYPERLINK("https://www.rossileiloes.com.br/lote/detalhe/53388", "042")</f>
      </c>
      <c r="B49" s="4" t="s">
        <f>=HYPERLINK("https://www.rossileiloes.com.br/lote/detalhe/53388", " PREF.: 213020 CAM COMPAC DE LIXO VOLKSWAGEN 17.280 CONSTELLATION PLACA:  FHJ1451 ANO / MOD:  2013 ./ 2013 CHASSI:  953658249DR319842 RENAVAM: 532859251 TRUCADO AT EQUIP.: USIMECA - BRUTUS 19 m³")</f>
      </c>
      <c r="C49" s="4" t="inlineStr">
        <is>
          <t>Vendido</t>
        </is>
      </c>
      <c r="D49" s="4" t="inlineStr">
        <is>
          <t>38</t>
        </is>
      </c>
      <c r="E49" s="5" t="inlineStr">
        <is>
          <t>73.500,00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=HYPERLINK("https://www.rossileiloes.com.br/lote/detalhe/53438", "043")</f>
      </c>
      <c r="B50" s="4" t="s">
        <f>=HYPERLINK("https://www.rossileiloes.com.br/lote/detalhe/53438", " PREF.: 213021 CAM COMPAC DE LIXO VOLKSWAGEN 17.280 CONSTELLATION PLACA:  FHJ1E52 ANO / MOD:  2013 ./ 2013 CHASSI:  953658248DR328046 RENAVAM: 532853318 TRUCADO AT EQUIP.: USIMECA - BRUTUS 19 m³")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=HYPERLINK("https://www.rossileiloes.com.br/lote/detalhe/53409", "044")</f>
      </c>
      <c r="B51" s="4" t="s">
        <f>=HYPERLINK("https://www.rossileiloes.com.br/lote/detalhe/53409", " PREF.: 213022 CAM COMPAC DE LIXO VOLKSWAGEN 17.280 CONSTELLATION PLACA:  FHJ1423 ANO / MOD:  2013 ./ 2013 CHASSI:  953658243DR326270 RENAVAM: 533375754 TRUCADO AT EQUIP.: USIMECA - BRUTUS 19 m³")</f>
      </c>
      <c r="C51" s="4" t="inlineStr">
        <is>
          <t>Vendido</t>
        </is>
      </c>
      <c r="D51" s="4" t="inlineStr">
        <is>
          <t>32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=HYPERLINK("https://www.rossileiloes.com.br/lote/detalhe/53419", "045")</f>
      </c>
      <c r="B52" s="4" t="s">
        <f>=HYPERLINK("https://www.rossileiloes.com.br/lote/detalhe/53419", " PREF.: 213023 CAM COMPAC DE LIXO VOLKSWAGEN 17.280 CONSTELLATION PLACA:  FHJ1406 ANO / MOD:  2013 ./ 2013 CHASSI:  953658241DR328485 RENAVAM: 537476482 TRUCADO AT EQUIP.: USIMECA - BRUTUS 19 m³")</f>
      </c>
      <c r="C52" s="4" t="inlineStr">
        <is>
          <t>Vendido</t>
        </is>
      </c>
      <c r="D52" s="4" t="inlineStr">
        <is>
          <t>33</t>
        </is>
      </c>
      <c r="E52" s="5" t="inlineStr">
        <is>
          <t>71.000,00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=HYPERLINK("https://www.rossileiloes.com.br/lote/detalhe/53404", "046")</f>
      </c>
      <c r="B53" s="4" t="s">
        <f>=HYPERLINK("https://www.rossileiloes.com.br/lote/detalhe/53404", " PREF.: 23444 CAM COMPAC DE LIXO VOLKSWAGEN 17.280 CONSTELLATION PLACA:  EVO2953 ANO / MOD:  2013 ./ 2013 CHASSI:  953658247DR328829 RENAVAM: 536445877 TRUCADO AT EQUIP.: USIMECA - BRUTUS 19 m³")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71.000,00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=HYPERLINK("https://www.rossileiloes.com.br/lote/detalhe/53390", "047")</f>
      </c>
      <c r="B54" s="4" t="s">
        <f>=HYPERLINK("https://www.rossileiloes.com.br/lote/detalhe/53390", " PREF.: 2097002 CAM COMPAC DE LIXO VOLKSWAGEN 17.280 CONSTELLATION PLACA:  EVO2955 ANO / MOD:  2013 ./ 2013 CHASSI:  953658240DR327795 RENAVAM: 536446504 TRUCADO AT EQUIP.: USIMECA - BRUTUS 19 m³")</f>
      </c>
      <c r="C54" s="4" t="inlineStr">
        <is>
          <t>Vendido</t>
        </is>
      </c>
      <c r="D54" s="4" t="inlineStr">
        <is>
          <t>42</t>
        </is>
      </c>
      <c r="E54" s="5" t="inlineStr">
        <is>
          <t>75.500,00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=HYPERLINK("https://www.rossileiloes.com.br/lote/detalhe/53428", "048")</f>
      </c>
      <c r="B55" s="4" t="s">
        <f>=HYPERLINK("https://www.rossileiloes.com.br/lote/detalhe/53428", " PREF.:21447  CAM COMPAC DE LIXO VOLKSWAGEN 17.280 CONSTELLATION PLACA:  EVO2952 ANO / MOD:  2013 ./ 2013 CHASSI:  953658243DR328813 RENAVAM: 536448132 TRUCADO AT EQUIP.: USIMECA - BRUTUS 19 m³")</f>
      </c>
      <c r="C55" s="4" t="inlineStr">
        <is>
          <t>Vendido</t>
        </is>
      </c>
      <c r="D55" s="4" t="inlineStr">
        <is>
          <t>32</t>
        </is>
      </c>
      <c r="E55" s="5" t="inlineStr">
        <is>
          <t>70.500,00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=HYPERLINK("https://www.rossileiloes.com.br/lote/detalhe/53423", "049")</f>
      </c>
      <c r="B56" s="4" t="s">
        <f>=HYPERLINK("https://www.rossileiloes.com.br/lote/detalhe/53423", " PREF.: 2097022 CAM COMPAC DE LIXO VOLKSWAGEN 17.280 CONSTELLATION PLACA:  EVO2954 ANO / MOD:  2013 ./ 2013 CHASSI:  953658248DR319329 RENAVAM: 536448728 TRUCADO AT EQUIP.: USIMECA - BRUTUS 19 m³")</f>
      </c>
      <c r="C56" s="4" t="inlineStr">
        <is>
          <t>Vendido</t>
        </is>
      </c>
      <c r="D56" s="4" t="inlineStr">
        <is>
          <t>35</t>
        </is>
      </c>
      <c r="E56" s="5" t="inlineStr">
        <is>
          <t>72.000,00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=HYPERLINK("https://www.rossileiloes.com.br/lote/detalhe/53397", "050")</f>
      </c>
      <c r="B57" s="4" t="s">
        <f>=HYPERLINK("https://www.rossileiloes.com.br/lote/detalhe/53397", " PREF.: 2097032 CAM COMPAC DE LIXO VOLKSWAGEN 17.280 CONSTELLATION PLACA:  EVO2956 ANO / MOD:  2013 ./ 2013 CHASSI:  953658247DR328782 RENAVAM: 536447276 TRUCADO AT EQUIP.: USIMECA - BRUTUS 19 m³")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=HYPERLINK("https://www.rossileiloes.com.br/lote/detalhe/53421", "051")</f>
      </c>
      <c r="B58" s="4" t="s">
        <f>=HYPERLINK("https://www.rossileiloes.com.br/lote/detalhe/53421", " PREF.: 2097042 CAM COMPAC DE LIXO VOLKSWAGEN 17.280 CONSTELLATION PLACA:  EVO2957 ANO / MOD:  2013 ./ 2013 CHASSI:  95365824XDR327853 RENAVAM: 536445273 TRUCADO AT EQUIP.: USIMECA - BRUTUS 19 m³")</f>
      </c>
      <c r="C58" s="4" t="inlineStr">
        <is>
          <t>Vendido</t>
        </is>
      </c>
      <c r="D58" s="4" t="inlineStr">
        <is>
          <t>45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=HYPERLINK("https://www.rossileiloes.com.br/lote/detalhe/53413", "052")</f>
      </c>
      <c r="B59" s="4" t="s">
        <f>=HYPERLINK("https://www.rossileiloes.com.br/lote/detalhe/53413", " PREF.: 213038 CAM TRANSP PESSOAL VOLKSWAGEN 13.190 CONSTELLATION PLACA:  FGE9H81 ANO / MOD:  2013 ./ 2013 CHASSI:  9536E723XDR319348 RENAVAM: 525499024 TOCO Manual EQUIP.: ROSSETTI - FURGÃO TRANSP 6 . C/CAR")</f>
      </c>
      <c r="C59" s="4" t="inlineStr">
        <is>
          <t>Vendido</t>
        </is>
      </c>
      <c r="D59" s="4" t="inlineStr">
        <is>
          <t>72</t>
        </is>
      </c>
      <c r="E59" s="5" t="inlineStr">
        <is>
          <t>99.500,00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=HYPERLINK("https://www.rossileiloes.com.br/lote/detalhe/53424", "053")</f>
      </c>
      <c r="B60" s="4" t="s">
        <f>=HYPERLINK("https://www.rossileiloes.com.br/lote/detalhe/53424", " PREF.: 213138 MOTO HONDA - CG 150 FAB ESDI PLACA:  FFJ4129 ANO / MOD:  2013 ./ 2014 CHASSI:  9C2KC1680ER004482 RENAVAM: 591794578 TRICICLO - CARROCERIA ABERTA")</f>
      </c>
      <c r="C60" s="4" t="inlineStr">
        <is>
          <t>Vendido</t>
        </is>
      </c>
      <c r="D60" s="4" t="inlineStr">
        <is>
          <t>27</t>
        </is>
      </c>
      <c r="E60" s="5" t="inlineStr">
        <is>
          <t>9.750,00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=HYPERLINK("https://www.rossileiloes.com.br/lote/detalhe/53414", "054")</f>
      </c>
      <c r="B61" s="4" t="s">
        <f>=HYPERLINK("https://www.rossileiloes.com.br/lote/detalhe/53414", " PREF.: 213139 MOTO HONDA - CG 150 FAB ESDI PLACA:  FFJ4150 ANO / MOD:  2013 ./ 2014 CHASSI:  9C2KC1680ER448930 RENAVAM: 591794624 TRICICLO - CARROCERIA ABERTA")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=HYPERLINK("https://www.rossileiloes.com.br/lote/detalhe/53415", "055")</f>
      </c>
      <c r="B62" s="4" t="s">
        <f>=HYPERLINK("https://www.rossileiloes.com.br/lote/detalhe/53415", " PREF.: 214008 MOTO HONDA - CG 150 FAB ESDI PLACA:  FSP3585 ANO / MOD:  2014 ./ 2014 CHASSI:  9C2KC1680ER512156 RENAVAM: 1001580874 TRICICLO - CARROCERIA ABERTA")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=HYPERLINK("https://www.rossileiloes.com.br/lote/detalhe/53403", "056")</f>
      </c>
      <c r="B63" s="4" t="s">
        <f>=HYPERLINK("https://www.rossileiloes.com.br/lote/detalhe/53403", " PREF.: 214009 MOTO HONDA - CG 150 FAB ESDI PLACA:  FRL2734 ANO / MOD:  2014 ./ 2014 CHASSI:  9C2KC1680ER018815 RENAVAM: 1001505600 TRICICLO - CARROCERIA ABERTA")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=HYPERLINK("https://www.rossileiloes.com.br/lote/detalhe/53418", "057")</f>
      </c>
      <c r="B64" s="4" t="s">
        <f>=HYPERLINK("https://www.rossileiloes.com.br/lote/detalhe/53418", " PREF.: 214010 MOTO HONDA - CG 150 FAB ESDI PLACA:  FQS2191 ANO / MOD:  2014 ./ 2014 CHASSI:  9C2KC1680ER018819 RENAVAM: 1001505406 TRICICLO - CARROCERIA ABERTA")</f>
      </c>
      <c r="C64" s="4" t="inlineStr">
        <is>
          <t>Vendido</t>
        </is>
      </c>
      <c r="D64" s="4" t="inlineStr">
        <is>
          <t>40</t>
        </is>
      </c>
      <c r="E64" s="5" t="inlineStr">
        <is>
          <t>11.750,00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=HYPERLINK("https://www.rossileiloes.com.br/lote/detalhe/53406", "058")</f>
      </c>
      <c r="B65" s="4" t="s">
        <f>=HYPERLINK("https://www.rossileiloes.com.br/lote/detalhe/53406", " PREF.: 2114011 MOTO HONDA - CG 150 FAB ESDI PLACA:  FTH3648 ANO / MOD:  2014 ./ 2014 CHASSI:  9C2KC1680ER516721 RENAVAM: 1001580769 TRICICLO - CARROCERIA ABERTA")</f>
      </c>
      <c r="C65" s="4" t="inlineStr">
        <is>
          <t>Vendido</t>
        </is>
      </c>
      <c r="D65" s="4" t="inlineStr">
        <is>
          <t>38</t>
        </is>
      </c>
      <c r="E65" s="5" t="inlineStr">
        <is>
          <t>11.750,00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=HYPERLINK("https://www.rossileiloes.com.br/lote/detalhe/53391", "060")</f>
      </c>
      <c r="B66" s="4" t="s">
        <f>=HYPERLINK("https://www.rossileiloes.com.br/lote/detalhe/53391", " PREF.: 2099792 POLIGUINDASTE FACCHNI POLIGUINDASTE DOUBLE 9T ANO:  2012")</f>
      </c>
      <c r="C66" s="4" t="inlineStr">
        <is>
          <t>Vendido</t>
        </is>
      </c>
      <c r="D66" s="4" t="inlineStr">
        <is>
          <t>54</t>
        </is>
      </c>
      <c r="E66" s="5" t="inlineStr">
        <is>
          <t>17.500,00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=HYPERLINK("https://www.rossileiloes.com.br/lote/detalhe/53441", "061")</f>
      </c>
      <c r="B67" s="4" t="s">
        <f>=HYPERLINK("https://www.rossileiloes.com.br/lote/detalhe/53441", " PREF.: 213031 Roll on / roll off VOLKSWAGEN 24.280 CONSTELLATION PLACA:  FGC2H42 ANO / MOD:  2013 ./ 2013 CHASSI:  953658241DR324095 RENAVAM: 527350362 TRUCADO Manual EQUIP.: GRIMALDI - ROLL ON/OFF GR 25T; OBS.: CAIXA ESTACIONÁRIA NÃO INCLUSA NO LOTE")</f>
      </c>
      <c r="C67" s="4" t="inlineStr">
        <is>
          <t>Vendido</t>
        </is>
      </c>
      <c r="D67" s="4" t="inlineStr">
        <is>
          <t>143</t>
        </is>
      </c>
      <c r="E67" s="5" t="inlineStr">
        <is>
          <t>161.500,00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2026-06-28T21:16:42.00Z</dcterms:created>
  <dc:creator>Tellks Tecnologia</dc:creator>
  <cp:revision>0</cp:revision>
</cp:coreProperties>
</file>