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Cav. Mec. c/ Compact., Munk, Roll, Carrocerias, Retro, Veículos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=HYPERLINK("https://www.rossileiloes.com.br/lote/detalhe/26935", "001")</f>
      </c>
      <c r="B11" s="4" t="s">
        <f>=HYPERLINK("https://www.rossileiloes.com.br/lote/detalhe/26935", " VW 5-140 BAU BRANCA 2007 2007")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=HYPERLINK("https://www.rossileiloes.com.br/lote/detalhe/26947", "002")</f>
      </c>
      <c r="B12" s="4" t="s">
        <f>=HYPERLINK("https://www.rossileiloes.com.br/lote/detalhe/26947", " REBOQUE/BASCULANTE ROSSETTI  BRANCA 2009 2010")</f>
      </c>
      <c r="C12" s="4" t="inlineStr">
        <is>
          <t>Venda condicional</t>
        </is>
      </c>
      <c r="D12" s="4" t="inlineStr">
        <is>
          <t>35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=HYPERLINK("https://www.rossileiloes.com.br/lote/detalhe/26974", "003")</f>
      </c>
      <c r="B13" s="4" t="s">
        <f>=HYPERLINK("https://www.rossileiloes.com.br/lote/detalhe/26974", " FACCHINI SRF REBOQUE BASCULANTE BRANCA 2017 2017")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=HYPERLINK("https://www.rossileiloes.com.br/lote/detalhe/26995", "007")</f>
      </c>
      <c r="B14" s="4" t="s">
        <f>=HYPERLINK("https://www.rossileiloes.com.br/lote/detalhe/26995", " VW 17-180 COMPACTADOR/TRUCADO BRANCA 2010 2011")</f>
      </c>
      <c r="C14" s="4" t="inlineStr">
        <is>
          <t>Vendido</t>
        </is>
      </c>
      <c r="D14" s="4" t="inlineStr">
        <is>
          <t>52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=HYPERLINK("https://www.rossileiloes.com.br/lote/detalhe/26958", "008")</f>
      </c>
      <c r="B15" s="4" t="s">
        <f>=HYPERLINK("https://www.rossileiloes.com.br/lote/detalhe/26958", " VW 17-180 TANQUE LIMPA FOSSA BRANCA 2010 2010")</f>
      </c>
      <c r="C15" s="4" t="inlineStr">
        <is>
          <t>Vendido</t>
        </is>
      </c>
      <c r="D15" s="4" t="inlineStr">
        <is>
          <t>60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=HYPERLINK("https://www.rossileiloes.com.br/lote/detalhe/26982", "010")</f>
      </c>
      <c r="B16" s="4" t="s">
        <f>=HYPERLINK("https://www.rossileiloes.com.br/lote/detalhe/26982", " VW 15-180 VASSOURA BRANCA 2010 2011")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=HYPERLINK("https://www.rossileiloes.com.br/lote/detalhe/26973", "011")</f>
      </c>
      <c r="B17" s="4" t="s">
        <f>=HYPERLINK("https://www.rossileiloes.com.br/lote/detalhe/26973", " VW 17-180 COMPACTADOR VERDE 2010 2011")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=HYPERLINK("https://www.rossileiloes.com.br/lote/detalhe/26961", "012")</f>
      </c>
      <c r="B18" s="4" t="s">
        <f>=HYPERLINK("https://www.rossileiloes.com.br/lote/detalhe/26961", " VW 17-180 COMPACTADOR VERDE 2010 2011")</f>
      </c>
      <c r="C18" s="4" t="inlineStr">
        <is>
          <t>Vendido</t>
        </is>
      </c>
      <c r="D18" s="4" t="inlineStr">
        <is>
          <t>59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=HYPERLINK("https://www.rossileiloes.com.br/lote/detalhe/26977", "013")</f>
      </c>
      <c r="B19" s="4" t="s">
        <f>=HYPERLINK("https://www.rossileiloes.com.br/lote/detalhe/26977", " VW 17-180 COMPAC BRANCA 2010 2010")</f>
      </c>
      <c r="C19" s="4" t="inlineStr">
        <is>
          <t>Vendido</t>
        </is>
      </c>
      <c r="D19" s="4" t="inlineStr">
        <is>
          <t>50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=HYPERLINK("https://www.rossileiloes.com.br/lote/detalhe/26939", "015")</f>
      </c>
      <c r="B20" s="4" t="s">
        <f>=HYPERLINK("https://www.rossileiloes.com.br/lote/detalhe/26939", " FORD CARGO 1723 COMPAC BRANCA 2012 2013")</f>
      </c>
      <c r="C20" s="4" t="inlineStr">
        <is>
          <t>Vendido</t>
        </is>
      </c>
      <c r="D20" s="4" t="inlineStr">
        <is>
          <t>80</t>
        </is>
      </c>
      <c r="E20" s="5" t="inlineStr">
        <is>
          <t>83.500,00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=HYPERLINK("https://www.rossileiloes.com.br/lote/detalhe/26981", "016")</f>
      </c>
      <c r="B21" s="4" t="s">
        <f>=HYPERLINK("https://www.rossileiloes.com.br/lote/detalhe/26981", " VW 5-140 CAÇAMBA BRANCA 2008 2009")</f>
      </c>
      <c r="C21" s="4" t="inlineStr">
        <is>
          <t>Vendido</t>
        </is>
      </c>
      <c r="D21" s="4" t="inlineStr">
        <is>
          <t>33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=HYPERLINK("https://www.rossileiloes.com.br/lote/detalhe/26946", "017")</f>
      </c>
      <c r="B22" s="4" t="s">
        <f>=HYPERLINK("https://www.rossileiloes.com.br/lote/detalhe/26946", " VW 5-140 CARROCERIA BRANCA 2010 2010")</f>
      </c>
      <c r="C22" s="4" t="inlineStr">
        <is>
          <t>Vendido</t>
        </is>
      </c>
      <c r="D22" s="4" t="inlineStr">
        <is>
          <t>38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=HYPERLINK("https://www.rossileiloes.com.br/lote/detalhe/26972", "018")</f>
      </c>
      <c r="B23" s="4" t="s">
        <f>=HYPERLINK("https://www.rossileiloes.com.br/lote/detalhe/26972", " VW 19-330 ROLLON  ROLLOF BRANCA 2012 2012 (EQUIPAMENTO NÃO INCLUSO)")</f>
      </c>
      <c r="C23" s="4" t="inlineStr">
        <is>
          <t>Vendido</t>
        </is>
      </c>
      <c r="D23" s="4" t="inlineStr">
        <is>
          <t>63</t>
        </is>
      </c>
      <c r="E23" s="5" t="inlineStr">
        <is>
          <t>119.500,00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=HYPERLINK("https://www.rossileiloes.com.br/lote/detalhe/26959", "020")</f>
      </c>
      <c r="B24" s="4" t="s">
        <f>=HYPERLINK("https://www.rossileiloes.com.br/lote/detalhe/26959", " FORD CARGO 1621 ROLON/PLATAFORMA BRANCA 2001 2001")</f>
      </c>
      <c r="C24" s="4" t="inlineStr">
        <is>
          <t>Vendido</t>
        </is>
      </c>
      <c r="D24" s="4" t="inlineStr">
        <is>
          <t>70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=HYPERLINK("https://www.rossileiloes.com.br/lote/detalhe/26942", "022")</f>
      </c>
      <c r="B25" s="4" t="s">
        <f>=HYPERLINK("https://www.rossileiloes.com.br/lote/detalhe/26942", " VW 15-180 CONSTELLATION CARROCERIA MADEIRA BRANCA 2010 2011")</f>
      </c>
      <c r="C25" s="4" t="inlineStr">
        <is>
          <t>Vendido</t>
        </is>
      </c>
      <c r="D25" s="4" t="inlineStr">
        <is>
          <t>53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=HYPERLINK("https://www.rossileiloes.com.br/lote/detalhe/26968", "023")</f>
      </c>
      <c r="B26" s="4" t="s">
        <f>=HYPERLINK("https://www.rossileiloes.com.br/lote/detalhe/26968", "  CAVALO MEC SCANIA 124G 360  BRANCA 2001 2001")</f>
      </c>
      <c r="C26" s="4" t="inlineStr">
        <is>
          <t>Vendido</t>
        </is>
      </c>
      <c r="D26" s="4" t="inlineStr">
        <is>
          <t>25</t>
        </is>
      </c>
      <c r="E26" s="5" t="inlineStr">
        <is>
          <t>75.000,00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=HYPERLINK("https://www.rossileiloes.com.br/lote/detalhe/26954", "024")</f>
      </c>
      <c r="B27" s="4" t="s">
        <f>=HYPERLINK("https://www.rossileiloes.com.br/lote/detalhe/26954", " CAVALO MEC.  CNHTC SINOTRUCK HOWO A1 PRATA 2012 2012")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=HYPERLINK("https://www.rossileiloes.com.br/lote/detalhe/26979", "025")</f>
      </c>
      <c r="B28" s="4" t="s">
        <f>=HYPERLINK("https://www.rossileiloes.com.br/lote/detalhe/26979", "  CAVALO MEC CNHTC SINOTRUCK PRATA 2012 2012")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=HYPERLINK("https://www.rossileiloes.com.br/lote/detalhe/26955", "026")</f>
      </c>
      <c r="B29" s="4" t="s">
        <f>=HYPERLINK("https://www.rossileiloes.com.br/lote/detalhe/26955", " FORD CARGO 2842 - 420 CAVALO VERMELHA 2013 2013")</f>
      </c>
      <c r="C29" s="4" t="inlineStr">
        <is>
          <t>Vendido</t>
        </is>
      </c>
      <c r="D29" s="4" t="inlineStr">
        <is>
          <t>8</t>
        </is>
      </c>
      <c r="E29" s="5" t="inlineStr">
        <is>
          <t>89.500,00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=HYPERLINK("https://www.rossileiloes.com.br/lote/detalhe/26934", "027")</f>
      </c>
      <c r="B30" s="4" t="s">
        <f>=HYPERLINK("https://www.rossileiloes.com.br/lote/detalhe/26934", " MAN TGX 28.440 TRATOR AZUL 2013 2013")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=HYPERLINK("https://www.rossileiloes.com.br/lote/detalhe/26953", "029")</f>
      </c>
      <c r="B31" s="4" t="s">
        <f>=HYPERLINK("https://www.rossileiloes.com.br/lote/detalhe/26953", " FORD CARGO 1722 COMPACTADOR BRANCA 2010 2011")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=HYPERLINK("https://www.rossileiloes.com.br/lote/detalhe/26994", "030")</f>
      </c>
      <c r="B32" s="4" t="s">
        <f>=HYPERLINK("https://www.rossileiloes.com.br/lote/detalhe/26994", " FORD CARGO 1722 COMPACTADOR BRANCA 2010 2011")</f>
      </c>
      <c r="C32" s="4" t="inlineStr">
        <is>
          <t>Vendido</t>
        </is>
      </c>
      <c r="D32" s="4" t="inlineStr">
        <is>
          <t>40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=HYPERLINK("https://www.rossileiloes.com.br/lote/detalhe/26949", "031")</f>
      </c>
      <c r="B33" s="4" t="s">
        <f>=HYPERLINK("https://www.rossileiloes.com.br/lote/detalhe/26949", " FORD CARGO 1722 COMPACTADOR BRANCA 2011 2011")</f>
      </c>
      <c r="C33" s="4" t="inlineStr">
        <is>
          <t>Vendido</t>
        </is>
      </c>
      <c r="D33" s="4" t="inlineStr">
        <is>
          <t>47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=HYPERLINK("https://www.rossileiloes.com.br/lote/detalhe/26967", "032")</f>
      </c>
      <c r="B34" s="4" t="s">
        <f>=HYPERLINK("https://www.rossileiloes.com.br/lote/detalhe/26967", " FORD CARGO 1722 COMPACTADOR BRANCA 2008 2009")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=HYPERLINK("https://www.rossileiloes.com.br/lote/detalhe/26971", "033")</f>
      </c>
      <c r="B35" s="4" t="s">
        <f>=HYPERLINK("https://www.rossileiloes.com.br/lote/detalhe/26971", " VW 13-180 POLIGUINDASTE BRANCA 2007 2007")</f>
      </c>
      <c r="C35" s="4" t="inlineStr">
        <is>
          <t>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=HYPERLINK("https://www.rossileiloes.com.br/lote/detalhe/26941", "034")</f>
      </c>
      <c r="B36" s="4" t="s">
        <f>=HYPERLINK("https://www.rossileiloes.com.br/lote/detalhe/26941", " VW 5-140 BAU CINZA 1987 1987")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=HYPERLINK("https://www.rossileiloes.com.br/lote/detalhe/26943", "035")</f>
      </c>
      <c r="B37" s="4" t="s">
        <f>=HYPERLINK("https://www.rossileiloes.com.br/lote/detalhe/26943", " VW 17-180 COMPACTADOR VERDE 2010 2011")</f>
      </c>
      <c r="C37" s="4" t="inlineStr">
        <is>
          <t>Vendido</t>
        </is>
      </c>
      <c r="D37" s="4" t="inlineStr">
        <is>
          <t>68</t>
        </is>
      </c>
      <c r="E37" s="5" t="inlineStr">
        <is>
          <t>57.500,00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=HYPERLINK("https://www.rossileiloes.com.br/lote/detalhe/26938", "036")</f>
      </c>
      <c r="B38" s="4" t="s">
        <f>=HYPERLINK("https://www.rossileiloes.com.br/lote/detalhe/26938", " VW 15-190 WORKER BRANCA 2013 2013")</f>
      </c>
      <c r="C38" s="4" t="inlineStr">
        <is>
          <t>Vendido</t>
        </is>
      </c>
      <c r="D38" s="4" t="inlineStr">
        <is>
          <t>96</t>
        </is>
      </c>
      <c r="E38" s="5" t="inlineStr">
        <is>
          <t>80.500,00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=HYPERLINK("https://www.rossileiloes.com.br/lote/detalhe/26962", "037")</f>
      </c>
      <c r="B39" s="4" t="s">
        <f>=HYPERLINK("https://www.rossileiloes.com.br/lote/detalhe/26962", " FORD CARGO 1723 COMPACTADOR/TRUCADO BRANCA 2013 2013")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=HYPERLINK("https://www.rossileiloes.com.br/lote/detalhe/26966", "038")</f>
      </c>
      <c r="B40" s="4" t="s">
        <f>=HYPERLINK("https://www.rossileiloes.com.br/lote/detalhe/26966", " FORD CARGO 1723 COMPACTADOR BRANCA 2013 2013")</f>
      </c>
      <c r="C40" s="4" t="inlineStr">
        <is>
          <t>Vendido</t>
        </is>
      </c>
      <c r="D40" s="4" t="inlineStr">
        <is>
          <t>61</t>
        </is>
      </c>
      <c r="E40" s="5" t="inlineStr">
        <is>
          <t>58.500,00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=HYPERLINK("https://www.rossileiloes.com.br/lote/detalhe/26940", "039")</f>
      </c>
      <c r="B41" s="4" t="s">
        <f>=HYPERLINK("https://www.rossileiloes.com.br/lote/detalhe/26940", " FORD CARGO 1723 COMPACTADOR BRANCA 2012 2013")</f>
      </c>
      <c r="C41" s="4" t="inlineStr">
        <is>
          <t>Vendido</t>
        </is>
      </c>
      <c r="D41" s="4" t="inlineStr">
        <is>
          <t>70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=HYPERLINK("https://www.rossileiloes.com.br/lote/detalhe/26976", "040")</f>
      </c>
      <c r="B42" s="4" t="s">
        <f>=HYPERLINK("https://www.rossileiloes.com.br/lote/detalhe/26976", " FORD CARGO 1723 COMPACTADOR/TRUCADO BRANCA 2013 2013")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=HYPERLINK("https://www.rossileiloes.com.br/lote/detalhe/26937", "042")</f>
      </c>
      <c r="B43" s="4" t="s">
        <f>=HYPERLINK("https://www.rossileiloes.com.br/lote/detalhe/26937", " FORD CARGO 1415 CAMINHÃO BRANCA 1999 1999")</f>
      </c>
      <c r="C43" s="4" t="inlineStr">
        <is>
          <t>Vendido</t>
        </is>
      </c>
      <c r="D43" s="4" t="inlineStr">
        <is>
          <t>34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=HYPERLINK("https://www.rossileiloes.com.br/lote/detalhe/26936", "044")</f>
      </c>
      <c r="B44" s="4" t="s">
        <f>=HYPERLINK("https://www.rossileiloes.com.br/lote/detalhe/26936", " PRANCHA RANDON AMARELA ANO 1984/1984. (pá carregadeira não inclusa)")</f>
      </c>
      <c r="C44" s="4" t="inlineStr">
        <is>
          <t>Vendido</t>
        </is>
      </c>
      <c r="D44" s="4" t="inlineStr">
        <is>
          <t>35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=HYPERLINK("https://www.rossileiloes.com.br/lote/detalhe/26944", "046")</f>
      </c>
      <c r="B45" s="4" t="s">
        <f>=HYPERLINK("https://www.rossileiloes.com.br/lote/detalhe/26944", " FORD CARGO 816S BAU BRANCA 2013 2013")</f>
      </c>
      <c r="C45" s="4" t="inlineStr">
        <is>
          <t>Vendido</t>
        </is>
      </c>
      <c r="D45" s="4" t="inlineStr">
        <is>
          <t>32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=HYPERLINK("https://www.rossileiloes.com.br/lote/detalhe/27000", "047")</f>
      </c>
      <c r="B46" s="4" t="s">
        <f>=HYPERLINK("https://www.rossileiloes.com.br/lote/detalhe/27000", " VW 26-260 ROLLON  ROLLOF BRANCA 2003 2003")</f>
      </c>
      <c r="C46" s="4" t="inlineStr">
        <is>
          <t>Vendido</t>
        </is>
      </c>
      <c r="D46" s="4" t="inlineStr">
        <is>
          <t>105</t>
        </is>
      </c>
      <c r="E46" s="5" t="inlineStr">
        <is>
          <t>90.500,00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=HYPERLINK("https://www.rossileiloes.com.br/lote/detalhe/26989", "050")</f>
      </c>
      <c r="B47" s="4" t="s">
        <f>=HYPERLINK("https://www.rossileiloes.com.br/lote/detalhe/26989", " VW 5.140 BASCULANTE BRANCA 2008 2009")</f>
      </c>
      <c r="C47" s="4" t="inlineStr">
        <is>
          <t>Vendido</t>
        </is>
      </c>
      <c r="D47" s="4" t="inlineStr">
        <is>
          <t>8</t>
        </is>
      </c>
      <c r="E47" s="5" t="inlineStr">
        <is>
          <t>23.500,00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=HYPERLINK("https://www.rossileiloes.com.br/lote/detalhe/26983", "051")</f>
      </c>
      <c r="B48" s="4" t="s">
        <f>=HYPERLINK("https://www.rossileiloes.com.br/lote/detalhe/26983", " FORD/CARGO 1723 COMPACTADOR TRUCADO BRANCA 2013 2013")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=HYPERLINK("https://www.rossileiloes.com.br/lote/detalhe/26948", "052")</f>
      </c>
      <c r="B49" s="4" t="s">
        <f>=HYPERLINK("https://www.rossileiloes.com.br/lote/detalhe/26948", " VW 17.180 COMPACTADOR BRANCA 2010 2011")</f>
      </c>
      <c r="C49" s="4" t="inlineStr">
        <is>
          <t>Vendido</t>
        </is>
      </c>
      <c r="D49" s="4" t="inlineStr">
        <is>
          <t>55</t>
        </is>
      </c>
      <c r="E49" s="5" t="inlineStr">
        <is>
          <t>57.000,00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=HYPERLINK("https://www.rossileiloes.com.br/lote/detalhe/26988", "053")</f>
      </c>
      <c r="B50" s="4" t="s">
        <f>=HYPERLINK("https://www.rossileiloes.com.br/lote/detalhe/26988", " VW 17.180 EURO 3 WORKER COMPACTADOR BRANCA 2010 2011")</f>
      </c>
      <c r="C50" s="4" t="inlineStr">
        <is>
          <t>Vendido</t>
        </is>
      </c>
      <c r="D50" s="4" t="inlineStr">
        <is>
          <t>50</t>
        </is>
      </c>
      <c r="E50" s="5" t="inlineStr">
        <is>
          <t>53.500,00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=HYPERLINK("https://www.rossileiloes.com.br/lote/detalhe/26992", "054")</f>
      </c>
      <c r="B51" s="4" t="s">
        <f>=HYPERLINK("https://www.rossileiloes.com.br/lote/detalhe/26992", " VW 17.180 EURO 3 WORKER COMPACTADOR BRANCA 2008 2008")</f>
      </c>
      <c r="C51" s="4" t="inlineStr">
        <is>
          <t>Vendido</t>
        </is>
      </c>
      <c r="D51" s="4" t="inlineStr">
        <is>
          <t>55</t>
        </is>
      </c>
      <c r="E51" s="5" t="inlineStr">
        <is>
          <t>48.000,00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=HYPERLINK("https://www.rossileiloes.com.br/lote/detalhe/26998", "055")</f>
      </c>
      <c r="B52" s="4" t="s">
        <f>=HYPERLINK("https://www.rossileiloes.com.br/lote/detalhe/26998", " VW 17.180  2010 2011")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=HYPERLINK("https://www.rossileiloes.com.br/lote/detalhe/26980", "056")</f>
      </c>
      <c r="B53" s="4" t="s">
        <f>=HYPERLINK("https://www.rossileiloes.com.br/lote/detalhe/26980", " FORD/CARGO 1722 COMPACTADOR BRANCA 2011 2011")</f>
      </c>
      <c r="C53" s="4" t="inlineStr">
        <is>
          <t>Vendido</t>
        </is>
      </c>
      <c r="D53" s="4" t="inlineStr">
        <is>
          <t>2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=HYPERLINK("https://www.rossileiloes.com.br/lote/detalhe/26990", "058")</f>
      </c>
      <c r="B54" s="4" t="s">
        <f>=HYPERLINK("https://www.rossileiloes.com.br/lote/detalhe/26990", " [ SINISTRADO- PEQUENA MONTA ] HUNDAY  HR - 2.5 LONGO CHASSIS ALTO  BASCULANTE BRANCA 2011 2012")</f>
      </c>
      <c r="C54" s="4" t="inlineStr">
        <is>
          <t>Vendido</t>
        </is>
      </c>
      <c r="D54" s="4" t="inlineStr">
        <is>
          <t>28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=HYPERLINK("https://www.rossileiloes.com.br/lote/detalhe/26960", "059")</f>
      </c>
      <c r="B55" s="4" t="s">
        <f>=HYPERLINK("https://www.rossileiloes.com.br/lote/detalhe/26960", "FIAT FIORINO FURGÃO BRANCA 1997 1997")</f>
      </c>
      <c r="C55" s="4" t="inlineStr">
        <is>
          <t>Vendido</t>
        </is>
      </c>
      <c r="D55" s="4" t="inlineStr">
        <is>
          <t>2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=HYPERLINK("https://www.rossileiloes.com.br/lote/detalhe/26997", "060")</f>
      </c>
      <c r="B56" s="4" t="s">
        <f>=HYPERLINK("https://www.rossileiloes.com.br/lote/detalhe/26997", "HUNDAY  HR BAÚ BRANCA 2011 2012")</f>
      </c>
      <c r="C56" s="4" t="inlineStr">
        <is>
          <t>Vendido</t>
        </is>
      </c>
      <c r="D56" s="4" t="inlineStr">
        <is>
          <t>24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=HYPERLINK("https://www.rossileiloes.com.br/lote/detalhe/26993", "061")</f>
      </c>
      <c r="B57" s="4" t="s">
        <f>=HYPERLINK("https://www.rossileiloes.com.br/lote/detalhe/26993", " FORD/CARGO 1617. No Chassi. Ano 1999/ 1999")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=HYPERLINK("https://www.rossileiloes.com.br/lote/detalhe/26975", "063")</f>
      </c>
      <c r="B58" s="4" t="s">
        <f>=HYPERLINK("https://www.rossileiloes.com.br/lote/detalhe/26975", " VW 15.190 WORKER MUNK BRANCA 2013 2013")</f>
      </c>
      <c r="C58" s="4" t="inlineStr">
        <is>
          <t>Vendido</t>
        </is>
      </c>
      <c r="D58" s="4" t="inlineStr">
        <is>
          <t>71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=HYPERLINK("https://www.rossileiloes.com.br/lote/detalhe/26985", "064")</f>
      </c>
      <c r="B59" s="4" t="s">
        <f>=HYPERLINK("https://www.rossileiloes.com.br/lote/detalhe/26985", " VW 17.180 EURO 3 WORKER COMPACTADOR BRANCA 2010 2011")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=HYPERLINK("https://www.rossileiloes.com.br/lote/detalhe/26951", "065")</f>
      </c>
      <c r="B60" s="4" t="s">
        <f>=HYPERLINK("https://www.rossileiloes.com.br/lote/detalhe/26951", " VW 24.250 ROLLON ROLLOF BRANCA 2010 2010")</f>
      </c>
      <c r="C60" s="4" t="inlineStr">
        <is>
          <t>Vendido</t>
        </is>
      </c>
      <c r="D60" s="4" t="inlineStr">
        <is>
          <t>69</t>
        </is>
      </c>
      <c r="E60" s="5" t="inlineStr">
        <is>
          <t>110.500,00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=HYPERLINK("https://www.rossileiloes.com.br/lote/detalhe/26956", "066")</f>
      </c>
      <c r="B61" s="4" t="s">
        <f>=HYPERLINK("https://www.rossileiloes.com.br/lote/detalhe/26956", "MBB  L1113 BASCULANTE 1978 1978")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=HYPERLINK("https://www.rossileiloes.com.br/lote/detalhe/27001", "068")</f>
      </c>
      <c r="B62" s="4" t="s">
        <f>=HYPERLINK("https://www.rossileiloes.com.br/lote/detalhe/27001", " F 12.000 BASCULANTE 2001 2001")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=HYPERLINK("https://www.rossileiloes.com.br/lote/detalhe/26952", "069")</f>
      </c>
      <c r="B63" s="4" t="s">
        <f>=HYPERLINK("https://www.rossileiloes.com.br/lote/detalhe/26952", " VW 17.210 MOTOR CUMMINS COMPACTADOR BRANCA 2000 2000")</f>
      </c>
      <c r="C63" s="4" t="inlineStr">
        <is>
          <t>Vendido</t>
        </is>
      </c>
      <c r="D63" s="4" t="inlineStr">
        <is>
          <t>13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=HYPERLINK("https://www.rossileiloes.com.br/lote/detalhe/26964", "070")</f>
      </c>
      <c r="B64" s="4" t="s">
        <f>=HYPERLINK("https://www.rossileiloes.com.br/lote/detalhe/26964", " VW 17.180 COMPACTADOR VERDE 2010 2011")</f>
      </c>
      <c r="C64" s="4" t="inlineStr">
        <is>
          <t>Vendido</t>
        </is>
      </c>
      <c r="D64" s="4" t="inlineStr">
        <is>
          <t>35</t>
        </is>
      </c>
      <c r="E64" s="5" t="inlineStr">
        <is>
          <t>23.000,00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=HYPERLINK("https://www.rossileiloes.com.br/lote/detalhe/26978", "071")</f>
      </c>
      <c r="B65" s="4" t="s">
        <f>=HYPERLINK("https://www.rossileiloes.com.br/lote/detalhe/26978", " VW 17.180 COMPACTADOR VERDE 2010 2011")</f>
      </c>
      <c r="C65" s="4" t="inlineStr">
        <is>
          <t>Vendido</t>
        </is>
      </c>
      <c r="D65" s="4" t="inlineStr">
        <is>
          <t>34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=HYPERLINK("https://www.rossileiloes.com.br/lote/detalhe/26986", "073")</f>
      </c>
      <c r="B66" s="4" t="s">
        <f>=HYPERLINK("https://www.rossileiloes.com.br/lote/detalhe/26986", " FORD/CARGO 1722 POLIGUINDASTE BRANCA 2008 2008")</f>
      </c>
      <c r="C66" s="4" t="inlineStr">
        <is>
          <t>Vendido</t>
        </is>
      </c>
      <c r="D66" s="4" t="inlineStr">
        <is>
          <t>105</t>
        </is>
      </c>
      <c r="E66" s="5" t="inlineStr">
        <is>
          <t>81.000,00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=HYPERLINK("https://www.rossileiloes.com.br/lote/detalhe/26963", "074")</f>
      </c>
      <c r="B67" s="4" t="s">
        <f>=HYPERLINK("https://www.rossileiloes.com.br/lote/detalhe/26963", " FORD/CARGO 1723 COMPACTADOR BRANCA 2013 2013")</f>
      </c>
      <c r="C67" s="4" t="inlineStr">
        <is>
          <t>Vendido</t>
        </is>
      </c>
      <c r="D67" s="4" t="inlineStr">
        <is>
          <t>57</t>
        </is>
      </c>
      <c r="E67" s="5" t="inlineStr">
        <is>
          <t>59.500,00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=HYPERLINK("https://www.rossileiloes.com.br/lote/detalhe/27002", "075")</f>
      </c>
      <c r="B68" s="4" t="s">
        <f>=HYPERLINK("https://www.rossileiloes.com.br/lote/detalhe/27002", " FORD/CARGO 1723 COMPACTADOR BRANCA 2013 2013")</f>
      </c>
      <c r="C68" s="4" t="inlineStr">
        <is>
          <t>Vendido</t>
        </is>
      </c>
      <c r="D68" s="4" t="inlineStr">
        <is>
          <t>90</t>
        </is>
      </c>
      <c r="E68" s="5" t="inlineStr">
        <is>
          <t>88.000,00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=HYPERLINK("https://www.rossileiloes.com.br/lote/detalhe/26969", "076")</f>
      </c>
      <c r="B69" s="4" t="s">
        <f>=HYPERLINK("https://www.rossileiloes.com.br/lote/detalhe/26969", " JULIETA IMAVI PRETA 2010 2010")</f>
      </c>
      <c r="C69" s="4" t="inlineStr">
        <is>
          <t>Vendido</t>
        </is>
      </c>
      <c r="D69" s="4" t="inlineStr">
        <is>
          <t>50</t>
        </is>
      </c>
      <c r="E69" s="5" t="inlineStr">
        <is>
          <t>39.500,00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=HYPERLINK("https://www.rossileiloes.com.br/lote/detalhe/26984", "077")</f>
      </c>
      <c r="B70" s="4" t="s">
        <f>=HYPERLINK("https://www.rossileiloes.com.br/lote/detalhe/26984", " POSTIÇO ")</f>
      </c>
      <c r="C70" s="4" t="inlineStr">
        <is>
          <t>Vendido</t>
        </is>
      </c>
      <c r="D70" s="4" t="inlineStr">
        <is>
          <t>69</t>
        </is>
      </c>
      <c r="E70" s="5" t="inlineStr">
        <is>
          <t>23.250,00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=HYPERLINK("https://www.rossileiloes.com.br/lote/detalhe/26987", "078")</f>
      </c>
      <c r="B71" s="4" t="s">
        <f>=HYPERLINK("https://www.rossileiloes.com.br/lote/detalhe/26987", " VW 17.180 EURO 3 WORKER COMPACTADOR BRANCA 2010 2011")</f>
      </c>
      <c r="C71" s="4" t="inlineStr">
        <is>
          <t>Vendido</t>
        </is>
      </c>
      <c r="D71" s="4" t="inlineStr">
        <is>
          <t>67</t>
        </is>
      </c>
      <c r="E71" s="5" t="inlineStr">
        <is>
          <t>61.500,00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=HYPERLINK("https://www.rossileiloes.com.br/lote/detalhe/26991", "080")</f>
      </c>
      <c r="B72" s="4" t="s">
        <f>=HYPERLINK("https://www.rossileiloes.com.br/lote/detalhe/26991", " VW 15.190 WORKER WORKER BRANCA 2013 2013")</f>
      </c>
      <c r="C72" s="4" t="inlineStr">
        <is>
          <t>Vendido</t>
        </is>
      </c>
      <c r="D72" s="4" t="inlineStr">
        <is>
          <t>119</t>
        </is>
      </c>
      <c r="E72" s="5" t="inlineStr">
        <is>
          <t>88.000,00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=HYPERLINK("https://www.rossileiloes.com.br/lote/detalhe/26999", "081")</f>
      </c>
      <c r="B73" s="4" t="s">
        <f>=HYPERLINK("https://www.rossileiloes.com.br/lote/detalhe/26999", " VW 24.250 CNC 6X2 ROLLON ROLLOF BRANCA 2010 2010")</f>
      </c>
      <c r="C73" s="4" t="inlineStr">
        <is>
          <t>Vendido</t>
        </is>
      </c>
      <c r="D73" s="4" t="inlineStr">
        <is>
          <t>115</t>
        </is>
      </c>
      <c r="E73" s="5" t="inlineStr">
        <is>
          <t>111.000,00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=HYPERLINK("https://www.rossileiloes.com.br/lote/detalhe/26945", "082")</f>
      </c>
      <c r="B74" s="4" t="s">
        <f>=HYPERLINK("https://www.rossileiloes.com.br/lote/detalhe/26945", " FORD/CARGO 1723 POLIGUINDASTE BRANCA 2012 2013")</f>
      </c>
      <c r="C74" s="4" t="inlineStr">
        <is>
          <t>Vendido</t>
        </is>
      </c>
      <c r="D74" s="4" t="inlineStr">
        <is>
          <t>104</t>
        </is>
      </c>
      <c r="E74" s="5" t="inlineStr">
        <is>
          <t>88.500,00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=HYPERLINK("https://www.rossileiloes.com.br/lote/detalhe/26970", "083")</f>
      </c>
      <c r="B75" s="4" t="s">
        <f>=HYPERLINK("https://www.rossileiloes.com.br/lote/detalhe/26970", " VW 17.180 EURO 3 WORKER POLIGUINDASTE BRANCA 2011 2012")</f>
      </c>
      <c r="C75" s="4" t="inlineStr">
        <is>
          <t>Vendido</t>
        </is>
      </c>
      <c r="D75" s="4" t="inlineStr">
        <is>
          <t>80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=HYPERLINK("https://www.rossileiloes.com.br/lote/detalhe/26950", "084")</f>
      </c>
      <c r="B76" s="4" t="s">
        <f>=HYPERLINK("https://www.rossileiloes.com.br/lote/detalhe/26950", " VW 24.250 CNC 6X2 ROLLON ROLLOF BRANCA 2011 2012")</f>
      </c>
      <c r="C76" s="4" t="inlineStr">
        <is>
          <t>Vendido</t>
        </is>
      </c>
      <c r="D76" s="4" t="inlineStr">
        <is>
          <t>121</t>
        </is>
      </c>
      <c r="E76" s="5" t="inlineStr">
        <is>
          <t>122.500,00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=HYPERLINK("https://www.rossileiloes.com.br/lote/detalhe/26965", "085")</f>
      </c>
      <c r="B77" s="4" t="s">
        <f>=HYPERLINK("https://www.rossileiloes.com.br/lote/detalhe/26965", " FORD/CARGO 1722 E COMPACTADOR BRANCA 2007 2007")</f>
      </c>
      <c r="C77" s="4" t="inlineStr">
        <is>
          <t>Vendido</t>
        </is>
      </c>
      <c r="D77" s="4" t="inlineStr">
        <is>
          <t>67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=HYPERLINK("https://www.rossileiloes.com.br/lote/detalhe/26957", "086")</f>
      </c>
      <c r="B78" s="4" t="s">
        <f>=HYPERLINK("https://www.rossileiloes.com.br/lote/detalhe/26957", " VW 13.180 EURO3 WORKER POLIGUINDASTE BRANCA 2009 2009")</f>
      </c>
      <c r="C78" s="4" t="inlineStr">
        <is>
          <t>Vendido</t>
        </is>
      </c>
      <c r="D78" s="4" t="inlineStr">
        <is>
          <t>70</t>
        </is>
      </c>
      <c r="E78" s="5" t="inlineStr">
        <is>
          <t>58.500,00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=HYPERLINK("https://www.rossileiloes.com.br/lote/detalhe/26996", "087")</f>
      </c>
      <c r="B79" s="4" t="s">
        <f>=HYPERLINK("https://www.rossileiloes.com.br/lote/detalhe/26996", " VW 23.210 MOTOR MWM POLIGUIN DUPLO BRANCA 2004 2005")</f>
      </c>
      <c r="C79" s="4" t="inlineStr">
        <is>
          <t>Vendido</t>
        </is>
      </c>
      <c r="D79" s="4" t="inlineStr">
        <is>
          <t>87</t>
        </is>
      </c>
      <c r="E79" s="5" t="inlineStr">
        <is>
          <t>76.500,00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2026-06-29T01:25:06.00Z</dcterms:created>
  <dc:creator>Tellks Tecnologia</dc:creator>
  <cp:revision>0</cp:revision>
</cp:coreProperties>
</file>