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COMPRESSORES, GUINCHO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=HYPERLINK("https://www.rossileiloes.com.br/lote/detalhe/335240", "000")</f>
      </c>
      <c r="B11" s="4" t="s">
        <f>=HYPERLINK("https://www.rossileiloes.com.br/lote/detalhe/335240", " MINI CARREGADEIRA CAT 246D (SEM MOTOR 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=HYPERLINK("https://www.rossileiloes.com.br/lote/detalhe/335239", "001")</f>
      </c>
      <c r="B12" s="4" t="s">
        <f>=HYPERLINK("https://www.rossileiloes.com.br/lote/detalhe/335239", " MINI CARREGADEIRA CAT 226 (SEM MOTOR )")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=HYPERLINK("https://www.rossileiloes.com.br/lote/detalhe/335216", "164")</f>
      </c>
      <c r="B13" s="4" t="s">
        <f>=HYPERLINK("https://www.rossileiloes.com.br/lote/detalhe/335216", " PISTÃO CAT D8H")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=HYPERLINK("https://www.rossileiloes.com.br/lote/detalhe/335219", "165")</f>
      </c>
      <c r="B14" s="4" t="s">
        <f>=HYPERLINK("https://www.rossileiloes.com.br/lote/detalhe/335219", " PISTÃO CAT 966H")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=HYPERLINK("https://www.rossileiloes.com.br/lote/detalhe/335217", "166")</f>
      </c>
      <c r="B15" s="4" t="s">
        <f>=HYPERLINK("https://www.rossileiloes.com.br/lote/detalhe/335217", " PISTÃO GALEO")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=HYPERLINK("https://www.rossileiloes.com.br/lote/detalhe/335215", "169")</f>
      </c>
      <c r="B16" s="4" t="s">
        <f>=HYPERLINK("https://www.rossileiloes.com.br/lote/detalhe/335215", " PISTÃO CAT 950H")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=HYPERLINK("https://www.rossileiloes.com.br/lote/detalhe/335221", "170")</f>
      </c>
      <c r="B17" s="4" t="s">
        <f>=HYPERLINK("https://www.rossileiloes.com.br/lote/detalhe/335221", " PISTÃO CAT 950H")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=HYPERLINK("https://www.rossileiloes.com.br/lote/detalhe/335227", "171")</f>
      </c>
      <c r="B18" s="4" t="s">
        <f>=HYPERLINK("https://www.rossileiloes.com.br/lote/detalhe/335227", " PISTÃO CAT 950G")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=HYPERLINK("https://www.rossileiloes.com.br/lote/detalhe/335228", "172")</f>
      </c>
      <c r="B19" s="4" t="s">
        <f>=HYPERLINK("https://www.rossileiloes.com.br/lote/detalhe/335228", " PISTÃO CAT 950H")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=HYPERLINK("https://www.rossileiloes.com.br/lote/detalhe/335218", "173")</f>
      </c>
      <c r="B20" s="4" t="s">
        <f>=HYPERLINK("https://www.rossileiloes.com.br/lote/detalhe/335218", " PISTÃO CAT D6D")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=HYPERLINK("https://www.rossileiloes.com.br/lote/detalhe/335220", "174")</f>
      </c>
      <c r="B21" s="4" t="s">
        <f>=HYPERLINK("https://www.rossileiloes.com.br/lote/detalhe/335220", " PISTÃO VOLVO")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=HYPERLINK("https://www.rossileiloes.com.br/lote/detalhe/335225", "187")</f>
      </c>
      <c r="B22" s="4" t="s">
        <f>=HYPERLINK("https://www.rossileiloes.com.br/lote/detalhe/335225", " PISTÃO CAT D8K")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=HYPERLINK("https://www.rossileiloes.com.br/lote/detalhe/335222", "188")</f>
      </c>
      <c r="B23" s="4" t="s">
        <f>=HYPERLINK("https://www.rossileiloes.com.br/lote/detalhe/335222", " PISTÃO CAT 938G")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=HYPERLINK("https://www.rossileiloes.com.br/lote/detalhe/335223", "189")</f>
      </c>
      <c r="B24" s="4" t="s">
        <f>=HYPERLINK("https://www.rossileiloes.com.br/lote/detalhe/335223", " PISTÃO CAT 938H")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=HYPERLINK("https://www.rossileiloes.com.br/lote/detalhe/335224", "191")</f>
      </c>
      <c r="B25" s="4" t="s">
        <f>=HYPERLINK("https://www.rossileiloes.com.br/lote/detalhe/335224", " PISTÃO CAT 938H")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=HYPERLINK("https://www.rossileiloes.com.br/lote/detalhe/335226", "194")</f>
      </c>
      <c r="B26" s="4" t="s">
        <f>=HYPERLINK("https://www.rossileiloes.com.br/lote/detalhe/335226", " PISTÃO DOOSAN")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=HYPERLINK("https://www.rossileiloes.com.br/lote/detalhe/335232", "195")</f>
      </c>
      <c r="B27" s="4" t="s">
        <f>=HYPERLINK("https://www.rossileiloes.com.br/lote/detalhe/335232", " PISTÃO CAT 416-C")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=HYPERLINK("https://www.rossileiloes.com.br/lote/detalhe/335230", "196")</f>
      </c>
      <c r="B28" s="4" t="s">
        <f>=HYPERLINK("https://www.rossileiloes.com.br/lote/detalhe/335230", " PISTÃO CAT 416-C")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=HYPERLINK("https://www.rossileiloes.com.br/lote/detalhe/335229", "198")</f>
      </c>
      <c r="B29" s="4" t="s">
        <f>=HYPERLINK("https://www.rossileiloes.com.br/lote/detalhe/335229", " PISTÃO JCB 330")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=HYPERLINK("https://www.rossileiloes.com.br/lote/detalhe/335231", "199")</f>
      </c>
      <c r="B30" s="4" t="s">
        <f>=HYPERLINK("https://www.rossileiloes.com.br/lote/detalhe/335231", " PISTÃO")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=HYPERLINK("https://www.rossileiloes.com.br/lote/detalhe/335213", "200")</f>
      </c>
      <c r="B31" s="4" t="s">
        <f>=HYPERLINK("https://www.rossileiloes.com.br/lote/detalhe/335213", " CARA DE CAVALO LIUGONG")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=HYPERLINK("https://www.rossileiloes.com.br/lote/detalhe/335237", "201")</f>
      </c>
      <c r="B32" s="4" t="s">
        <f>=HYPERLINK("https://www.rossileiloes.com.br/lote/detalhe/335237", " CARA DE CAVALO JCB 3-C")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=HYPERLINK("https://www.rossileiloes.com.br/lote/detalhe/335238", "207")</f>
      </c>
      <c r="B33" s="4" t="s">
        <f>=HYPERLINK("https://www.rossileiloes.com.br/lote/detalhe/335238", " RIPPER CAT D8K")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=HYPERLINK("https://www.rossileiloes.com.br/lote/detalhe/335211", "210")</f>
      </c>
      <c r="B34" s="4" t="s">
        <f>=HYPERLINK("https://www.rossileiloes.com.br/lote/detalhe/335211", " RODA COM PNEU TOYOTA (UNIDADE)")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=HYPERLINK("https://www.rossileiloes.com.br/lote/detalhe/335203", "211")</f>
      </c>
      <c r="B35" s="4" t="s">
        <f>=HYPERLINK("https://www.rossileiloes.com.br/lote/detalhe/335203", " RODA COM PNEU CAT 420-F (UNIDADE)")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=HYPERLINK("https://www.rossileiloes.com.br/lote/detalhe/335210", "212")</f>
      </c>
      <c r="B36" s="4" t="s">
        <f>=HYPERLINK("https://www.rossileiloes.com.br/lote/detalhe/335210", " RODA COM PNEU F-450 (UNIDADE)")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=HYPERLINK("https://www.rossileiloes.com.br/lote/detalhe/335202", "213")</f>
      </c>
      <c r="B37" s="4" t="s">
        <f>=HYPERLINK("https://www.rossileiloes.com.br/lote/detalhe/335202", " RODA COM PNEU C-10 (UNIDADE)")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=HYPERLINK("https://www.rossileiloes.com.br/lote/detalhe/335206", "214")</f>
      </c>
      <c r="B38" s="4" t="s">
        <f>=HYPERLINK("https://www.rossileiloes.com.br/lote/detalhe/335206", " RODA COM PNEU PARA CANARINHO (02 UNIDADES )")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=HYPERLINK("https://www.rossileiloes.com.br/lote/detalhe/335214", "215")</f>
      </c>
      <c r="B39" s="4" t="s">
        <f>=HYPERLINK("https://www.rossileiloes.com.br/lote/detalhe/335214", " RODA COM PNEU PARA CANARINHO (04 UNIDADES )")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=HYPERLINK("https://www.rossileiloes.com.br/lote/detalhe/335204", "218")</f>
      </c>
      <c r="B40" s="4" t="s">
        <f>=HYPERLINK("https://www.rossileiloes.com.br/lote/detalhe/335204", " RODA COM PNEU 23.5-25 (UNIDADE)")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=HYPERLINK("https://www.rossileiloes.com.br/lote/detalhe/335208", "219")</f>
      </c>
      <c r="B41" s="4" t="s">
        <f>=HYPERLINK("https://www.rossileiloes.com.br/lote/detalhe/335208", " RODA COM PNEU 11.00-22 (UNIDADE)")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=HYPERLINK("https://www.rossileiloes.com.br/lote/detalhe/335212", "221")</f>
      </c>
      <c r="B42" s="4" t="s">
        <f>=HYPERLINK("https://www.rossileiloes.com.br/lote/detalhe/335212", " RODA COM PNEU 11.00-22 (3 UNIDADES)")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=HYPERLINK("https://www.rossileiloes.com.br/lote/detalhe/335201", "222")</f>
      </c>
      <c r="B43" s="4" t="s">
        <f>=HYPERLINK("https://www.rossileiloes.com.br/lote/detalhe/335201", " RODA COM PNEU 11.00-22 (5 UNIDADES )")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=HYPERLINK("https://www.rossileiloes.com.br/lote/detalhe/335205", "223")</f>
      </c>
      <c r="B44" s="4" t="s">
        <f>=HYPERLINK("https://www.rossileiloes.com.br/lote/detalhe/335205", " RODA COM PNEU LIUGONG 14-17 (2 UNIDADES )")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=HYPERLINK("https://www.rossileiloes.com.br/lote/detalhe/335234", "225")</f>
      </c>
      <c r="B45" s="4" t="s">
        <f>=HYPERLINK("https://www.rossileiloes.com.br/lote/detalhe/335234", " RADIADOR CAT 312 DL")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=HYPERLINK("https://www.rossileiloes.com.br/lote/detalhe/335233", "227")</f>
      </c>
      <c r="B46" s="4" t="s">
        <f>=HYPERLINK("https://www.rossileiloes.com.br/lote/detalhe/335233", " DIFERENCIAL TRASEIRO CAT 950G")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=HYPERLINK("https://www.rossileiloes.com.br/lote/detalhe/335235", "228")</f>
      </c>
      <c r="B47" s="4" t="s">
        <f>=HYPERLINK("https://www.rossileiloes.com.br/lote/detalhe/335235", " DIFERENCIAL TRASEIRO CAT 950GH")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=HYPERLINK("https://www.rossileiloes.com.br/lote/detalhe/335207", "229")</f>
      </c>
      <c r="B48" s="4" t="s">
        <f>=HYPERLINK("https://www.rossileiloes.com.br/lote/detalhe/335207", " DIFERENCIAL TRASEIRO CAT 950G")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=HYPERLINK("https://www.rossileiloes.com.br/lote/detalhe/335209", "230")</f>
      </c>
      <c r="B49" s="4" t="s">
        <f>=HYPERLINK("https://www.rossileiloes.com.br/lote/detalhe/335209", " DIFERENCIAL DIANTEIRO CAT 950H")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=HYPERLINK("https://www.rossileiloes.com.br/lote/detalhe/335200", "231")</f>
      </c>
      <c r="B50" s="4" t="s">
        <f>=HYPERLINK("https://www.rossileiloes.com.br/lote/detalhe/335200", " DIFERENCIAL DIANTEIRO CAT 950G")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=HYPERLINK("https://www.rossileiloes.com.br/lote/detalhe/335236", "232")</f>
      </c>
      <c r="B51" s="4" t="s">
        <f>=HYPERLINK("https://www.rossileiloes.com.br/lote/detalhe/335236", " DIFERENCIAL TRASEIRO CAT 966H")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=HYPERLINK("https://www.rossileiloes.com.br/lote/detalhe/335165", "233")</f>
      </c>
      <c r="B52" s="4" t="s">
        <f>=HYPERLINK("https://www.rossileiloes.com.br/lote/detalhe/335165", " DIFERENCIAL TRASEIRO CAT 966H")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=HYPERLINK("https://www.rossileiloes.com.br/lote/detalhe/335166", "234")</f>
      </c>
      <c r="B53" s="4" t="s">
        <f>=HYPERLINK("https://www.rossileiloes.com.br/lote/detalhe/335166", " DIFERENCIAL DIANTEIRO CAT 966H")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=HYPERLINK("https://www.rossileiloes.com.br/lote/detalhe/335168", "235")</f>
      </c>
      <c r="B54" s="4" t="s">
        <f>=HYPERLINK("https://www.rossileiloes.com.br/lote/detalhe/335168", " DIFERENCIAL DIANTEIRO CAT 966H")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=HYPERLINK("https://www.rossileiloes.com.br/lote/detalhe/335167", "236")</f>
      </c>
      <c r="B55" s="4" t="s">
        <f>=HYPERLINK("https://www.rossileiloes.com.br/lote/detalhe/335167", " DIFERENCIAL TRASEIRO CAT 938H")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=HYPERLINK("https://www.rossileiloes.com.br/lote/detalhe/335111", "237")</f>
      </c>
      <c r="B56" s="4" t="s">
        <f>=HYPERLINK("https://www.rossileiloes.com.br/lote/detalhe/335111", " DIFERENCIAL")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=HYPERLINK("https://www.rossileiloes.com.br/lote/detalhe/335112", "238")</f>
      </c>
      <c r="B57" s="4" t="s">
        <f>=HYPERLINK("https://www.rossileiloes.com.br/lote/detalhe/335112", " DIFERENCIAL TRASEIRO CAT 938G")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=HYPERLINK("https://www.rossileiloes.com.br/lote/detalhe/335107", "239")</f>
      </c>
      <c r="B58" s="4" t="s">
        <f>=HYPERLINK("https://www.rossileiloes.com.br/lote/detalhe/335107", " DIFERENCIAL TRASEIRO CAT 950G")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=HYPERLINK("https://www.rossileiloes.com.br/lote/detalhe/335110", "240")</f>
      </c>
      <c r="B59" s="4" t="s">
        <f>=HYPERLINK("https://www.rossileiloes.com.br/lote/detalhe/335110", " DIFERENCIAL TRASEIRO CAT 950H")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=HYPERLINK("https://www.rossileiloes.com.br/lote/detalhe/335109", "241")</f>
      </c>
      <c r="B60" s="4" t="s">
        <f>=HYPERLINK("https://www.rossileiloes.com.br/lote/detalhe/335109", " DIFERENCIAL DIANTEIRO VPLVO L120F")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=HYPERLINK("https://www.rossileiloes.com.br/lote/detalhe/335169", "242")</f>
      </c>
      <c r="B61" s="4" t="s">
        <f>=HYPERLINK("https://www.rossileiloes.com.br/lote/detalhe/335169", " DIFERENCIAL DIANTEIRO CAT 938G")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=HYPERLINK("https://www.rossileiloes.com.br/lote/detalhe/335108", "243")</f>
      </c>
      <c r="B62" s="4" t="s">
        <f>=HYPERLINK("https://www.rossileiloes.com.br/lote/detalhe/335108", " DIFERENCIAL DIANTEIRO CAT")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=HYPERLINK("https://www.rossileiloes.com.br/lote/detalhe/335118", "252")</f>
      </c>
      <c r="B63" s="4" t="s">
        <f>=HYPERLINK("https://www.rossileiloes.com.br/lote/detalhe/335118", " MOTOR KOMATSU PC 400")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=HYPERLINK("https://www.rossileiloes.com.br/lote/detalhe/335119", "253")</f>
      </c>
      <c r="B64" s="4" t="s">
        <f>=HYPERLINK("https://www.rossileiloes.com.br/lote/detalhe/335119", " MOTOR KOMATSU PC 600")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=HYPERLINK("https://www.rossileiloes.com.br/lote/detalhe/335117", "254")</f>
      </c>
      <c r="B65" s="4" t="s">
        <f>=HYPERLINK("https://www.rossileiloes.com.br/lote/detalhe/335117", " MOTOR KOMATSU PC 600")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=HYPERLINK("https://www.rossileiloes.com.br/lote/detalhe/335120", "255")</f>
      </c>
      <c r="B66" s="4" t="s">
        <f>=HYPERLINK("https://www.rossileiloes.com.br/lote/detalhe/335120", " MOTOR LIEBHEER")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300.00</t>
        </is>
      </c>
    </row>
    <row collapsed="false" customFormat="false" customHeight="false" hidden="false" ht="12.1" outlineLevel="0" r="67">
      <c r="A67" s="5" t="s">
        <f>=HYPERLINK("https://www.rossileiloes.com.br/lote/detalhe/335121", "256")</f>
      </c>
      <c r="B67" s="4" t="s">
        <f>=HYPERLINK("https://www.rossileiloes.com.br/lote/detalhe/335121", " MOTOR LIEBHEER")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=HYPERLINK("https://www.rossileiloes.com.br/lote/detalhe/335170", "267")</f>
      </c>
      <c r="B68" s="4" t="s">
        <f>=HYPERLINK("https://www.rossileiloes.com.br/lote/detalhe/335170", " TRANSMISSÃO ZF")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=HYPERLINK("https://www.rossileiloes.com.br/lote/detalhe/335114", "268")</f>
      </c>
      <c r="B69" s="4" t="s">
        <f>=HYPERLINK("https://www.rossileiloes.com.br/lote/detalhe/335114", " CONJUNTO DE SAPATA CAT D6R (57 UNIDADES )")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=HYPERLINK("https://www.rossileiloes.com.br/lote/detalhe/335116", "269")</f>
      </c>
      <c r="B70" s="4" t="s">
        <f>=HYPERLINK("https://www.rossileiloes.com.br/lote/detalhe/335116", " RABICHO CAT D8K")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=HYPERLINK("https://www.rossileiloes.com.br/lote/detalhe/335115", "270")</f>
      </c>
      <c r="B71" s="4" t="s">
        <f>=HYPERLINK("https://www.rossileiloes.com.br/lote/detalhe/335115", " RABICHO CAR D9H")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8.000,00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=HYPERLINK("https://www.rossileiloes.com.br/lote/detalhe/335113", "272")</f>
      </c>
      <c r="B72" s="4" t="s">
        <f>=HYPERLINK("https://www.rossileiloes.com.br/lote/detalhe/335113", " GUINCHO 100 TONELADAS")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8.000,00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=HYPERLINK("https://www.rossileiloes.com.br/lote/detalhe/335126", "274")</f>
      </c>
      <c r="B73" s="4" t="s">
        <f>=HYPERLINK("https://www.rossileiloes.com.br/lote/detalhe/335126", " DIFERENCIAL DIANTEIRO VOLVO G 940")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300.00</t>
        </is>
      </c>
    </row>
    <row collapsed="false" customFormat="false" customHeight="false" hidden="false" ht="12.1" outlineLevel="0" r="74">
      <c r="A74" s="5" t="s">
        <f>=HYPERLINK("https://www.rossileiloes.com.br/lote/detalhe/335122", "282")</f>
      </c>
      <c r="B74" s="4" t="s">
        <f>=HYPERLINK("https://www.rossileiloes.com.br/lote/detalhe/335122", " H DA CAT W130 COM PISTÕES")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300.00</t>
        </is>
      </c>
    </row>
    <row collapsed="false" customFormat="false" customHeight="false" hidden="false" ht="12.1" outlineLevel="0" r="75">
      <c r="A75" s="5" t="s">
        <f>=HYPERLINK("https://www.rossileiloes.com.br/lote/detalhe/335171", "283")</f>
      </c>
      <c r="B75" s="4" t="s">
        <f>=HYPERLINK("https://www.rossileiloes.com.br/lote/detalhe/335171", " H DA CAT 950H")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300.00</t>
        </is>
      </c>
    </row>
    <row collapsed="false" customFormat="false" customHeight="false" hidden="false" ht="12.1" outlineLevel="0" r="76">
      <c r="A76" s="5" t="s">
        <f>=HYPERLINK("https://www.rossileiloes.com.br/lote/detalhe/335173", "285")</f>
      </c>
      <c r="B76" s="4" t="s">
        <f>=HYPERLINK("https://www.rossileiloes.com.br/lote/detalhe/335173", " CONCHA CAT 950H")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=HYPERLINK("https://www.rossileiloes.com.br/lote/detalhe/335123", "287")</f>
      </c>
      <c r="B77" s="4" t="s">
        <f>=HYPERLINK("https://www.rossileiloes.com.br/lote/detalhe/335123", " H DA CAT 938H")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=HYPERLINK("https://www.rossileiloes.com.br/lote/detalhe/335124", "288")</f>
      </c>
      <c r="B78" s="4" t="s">
        <f>=HYPERLINK("https://www.rossileiloes.com.br/lote/detalhe/335124", " H DA CASE 721-C")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=HYPERLINK("https://www.rossileiloes.com.br/lote/detalhe/335132", "294")</f>
      </c>
      <c r="B79" s="4" t="s">
        <f>=HYPERLINK("https://www.rossileiloes.com.br/lote/detalhe/335132", " PISTÃO LEVANTE CAT 345 C")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=HYPERLINK("https://www.rossileiloes.com.br/lote/detalhe/335128", "295")</f>
      </c>
      <c r="B80" s="4" t="s">
        <f>=HYPERLINK("https://www.rossileiloes.com.br/lote/detalhe/335128", " PISTÃO LEVANTE CAT 345 C")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=HYPERLINK("https://www.rossileiloes.com.br/lote/detalhe/335129", "302")</f>
      </c>
      <c r="B81" s="4" t="s">
        <f>=HYPERLINK("https://www.rossileiloes.com.br/lote/detalhe/335129", " PISTÃO CAT 950H ARTICULAÇÃO DA CONCHA")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=HYPERLINK("https://www.rossileiloes.com.br/lote/detalhe/335130", "305")</f>
      </c>
      <c r="B82" s="4" t="s">
        <f>=HYPERLINK("https://www.rossileiloes.com.br/lote/detalhe/335130", " PISTÃO CAT 336D LEVANTE")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300.00</t>
        </is>
      </c>
    </row>
    <row collapsed="false" customFormat="false" customHeight="false" hidden="false" ht="12.1" outlineLevel="0" r="83">
      <c r="A83" s="5" t="s">
        <f>=HYPERLINK("https://www.rossileiloes.com.br/lote/detalhe/335131", "306")</f>
      </c>
      <c r="B83" s="4" t="s">
        <f>=HYPERLINK("https://www.rossileiloes.com.br/lote/detalhe/335131", " PISTÃO CAT 336D LEVANTE")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=HYPERLINK("https://www.rossileiloes.com.br/lote/detalhe/335134", "309")</f>
      </c>
      <c r="B84" s="4" t="s">
        <f>=HYPERLINK("https://www.rossileiloes.com.br/lote/detalhe/335134", " COMANDO HIDRAULICO CAT 966H")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=HYPERLINK("https://www.rossileiloes.com.br/lote/detalhe/335133", "310")</f>
      </c>
      <c r="B85" s="4" t="s">
        <f>=HYPERLINK("https://www.rossileiloes.com.br/lote/detalhe/335133", " COMANDO HIDRAULICO CAT 966H")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=HYPERLINK("https://www.rossileiloes.com.br/lote/detalhe/335154", "311")</f>
      </c>
      <c r="B86" s="4" t="s">
        <f>=HYPERLINK("https://www.rossileiloes.com.br/lote/detalhe/335154", " COMANDO HIDRAULICO JCB 330")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=HYPERLINK("https://www.rossileiloes.com.br/lote/detalhe/335135", "312")</f>
      </c>
      <c r="B87" s="4" t="s">
        <f>=HYPERLINK("https://www.rossileiloes.com.br/lote/detalhe/335135", " COMANDO HIDRAULICO LIEBHEER")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=HYPERLINK("https://www.rossileiloes.com.br/lote/detalhe/335139", "313")</f>
      </c>
      <c r="B88" s="4" t="s">
        <f>=HYPERLINK("https://www.rossileiloes.com.br/lote/detalhe/335139", " COMANDO HIDRAULICO DOOSAN")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=HYPERLINK("https://www.rossileiloes.com.br/lote/detalhe/335138", "315")</f>
      </c>
      <c r="B89" s="4" t="s">
        <f>=HYPERLINK("https://www.rossileiloes.com.br/lote/detalhe/335138", " COMANDO HIDRAULICO CAT 950H")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=HYPERLINK("https://www.rossileiloes.com.br/lote/detalhe/335136", "316")</f>
      </c>
      <c r="B90" s="4" t="s">
        <f>=HYPERLINK("https://www.rossileiloes.com.br/lote/detalhe/335136", " COMANDO HIDRAULICO CAT 950G")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=HYPERLINK("https://www.rossileiloes.com.br/lote/detalhe/335144", "317")</f>
      </c>
      <c r="B91" s="4" t="s">
        <f>=HYPERLINK("https://www.rossileiloes.com.br/lote/detalhe/335144", " COMANDO HIDRAULICO CAT 960F")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=HYPERLINK("https://www.rossileiloes.com.br/lote/detalhe/335140", "318")</f>
      </c>
      <c r="B92" s="4" t="s">
        <f>=HYPERLINK("https://www.rossileiloes.com.br/lote/detalhe/335140", " COMANDO HIDRAULICO CAT 966H")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=HYPERLINK("https://www.rossileiloes.com.br/lote/detalhe/335137", "320")</f>
      </c>
      <c r="B93" s="4" t="s">
        <f>=HYPERLINK("https://www.rossileiloes.com.br/lote/detalhe/335137", " COMANDO HIDRAULICO CAT 966H")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=HYPERLINK("https://www.rossileiloes.com.br/lote/detalhe/335155", "321")</f>
      </c>
      <c r="B94" s="4" t="s">
        <f>=HYPERLINK("https://www.rossileiloes.com.br/lote/detalhe/335155", " COMANDO HIDRAULICO CAT 966H")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=HYPERLINK("https://www.rossileiloes.com.br/lote/detalhe/335127", "330")</f>
      </c>
      <c r="B95" s="4" t="s">
        <f>=HYPERLINK("https://www.rossileiloes.com.br/lote/detalhe/335127", " PISTÃO DOOSAN ARTICULAÇÃO DA CONCHA")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=HYPERLINK("https://www.rossileiloes.com.br/lote/detalhe/335143", "331")</f>
      </c>
      <c r="B96" s="4" t="s">
        <f>=HYPERLINK("https://www.rossileiloes.com.br/lote/detalhe/335143", " PISTÃO DOOSAN LEVANTE")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=HYPERLINK("https://www.rossileiloes.com.br/lote/detalhe/335148", "332")</f>
      </c>
      <c r="B97" s="4" t="s">
        <f>=HYPERLINK("https://www.rossileiloes.com.br/lote/detalhe/335148", " PISTÃO DOOSAN LEVANTE")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=HYPERLINK("https://www.rossileiloes.com.br/lote/detalhe/335151", "333")</f>
      </c>
      <c r="B98" s="4" t="s">
        <f>=HYPERLINK("https://www.rossileiloes.com.br/lote/detalhe/335151", " PISTÃO DOOSAN LEVANTE")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=HYPERLINK("https://www.rossileiloes.com.br/lote/detalhe/335142", "334")</f>
      </c>
      <c r="B99" s="4" t="s">
        <f>=HYPERLINK("https://www.rossileiloes.com.br/lote/detalhe/335142", " PISTÃO DOOSAN ARTICULAÇÃO DA CONCHA")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=HYPERLINK("https://www.rossileiloes.com.br/lote/detalhe/335150", "335")</f>
      </c>
      <c r="B100" s="4" t="s">
        <f>=HYPERLINK("https://www.rossileiloes.com.br/lote/detalhe/335150", " PISTÃO CAT 950G LEVANTE")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=HYPERLINK("https://www.rossileiloes.com.br/lote/detalhe/335147", "336")</f>
      </c>
      <c r="B101" s="4" t="s">
        <f>=HYPERLINK("https://www.rossileiloes.com.br/lote/detalhe/335147", " PISTÃO CAT 950H LEVANTE")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=HYPERLINK("https://www.rossileiloes.com.br/lote/detalhe/335146", "338")</f>
      </c>
      <c r="B102" s="4" t="s">
        <f>=HYPERLINK("https://www.rossileiloes.com.br/lote/detalhe/335146", " PISTÃO CAT 966H ARTICULAÇÃO")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=HYPERLINK("https://www.rossileiloes.com.br/lote/detalhe/335149", "339")</f>
      </c>
      <c r="B103" s="4" t="s">
        <f>=HYPERLINK("https://www.rossileiloes.com.br/lote/detalhe/335149", " PISTÃO CASE 721C-C ARTICULAÇÃO")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=HYPERLINK("https://www.rossileiloes.com.br/lote/detalhe/335159", "340")</f>
      </c>
      <c r="B104" s="4" t="s">
        <f>=HYPERLINK("https://www.rossileiloes.com.br/lote/detalhe/335159", " PISTÃO KOMATSU WA 320 LEVANTE")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=HYPERLINK("https://www.rossileiloes.com.br/lote/detalhe/335160", "341")</f>
      </c>
      <c r="B105" s="4" t="s">
        <f>=HYPERLINK("https://www.rossileiloes.com.br/lote/detalhe/335160", " PISTÃO KOMATSU WA 320 LEVANTE")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=HYPERLINK("https://www.rossileiloes.com.br/lote/detalhe/335161", "345")</f>
      </c>
      <c r="B106" s="4" t="s">
        <f>=HYPERLINK("https://www.rossileiloes.com.br/lote/detalhe/335161", " PISTÃO CASE 721 -C LEVANTE")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=HYPERLINK("https://www.rossileiloes.com.br/lote/detalhe/335162", "346")</f>
      </c>
      <c r="B107" s="4" t="s">
        <f>=HYPERLINK("https://www.rossileiloes.com.br/lote/detalhe/335162", " PISTÃO CASE 721-C LEVANTE")</f>
      </c>
      <c r="C107" s="4" t="inlineStr">
        <is>
          <t>Aguardando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=HYPERLINK("https://www.rossileiloes.com.br/lote/detalhe/335164", "347")</f>
      </c>
      <c r="B108" s="4" t="s">
        <f>=HYPERLINK("https://www.rossileiloes.com.br/lote/detalhe/335164", " PISTÃO CASE 721-C LEVANTE")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=HYPERLINK("https://www.rossileiloes.com.br/lote/detalhe/335163", "348")</f>
      </c>
      <c r="B109" s="4" t="s">
        <f>=HYPERLINK("https://www.rossileiloes.com.br/lote/detalhe/335163", " PISTÃO CAT 966C ARTICULAÇÃO")</f>
      </c>
      <c r="C109" s="4" t="inlineStr">
        <is>
          <t>Aguardando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=HYPERLINK("https://www.rossileiloes.com.br/lote/detalhe/335153", "350")</f>
      </c>
      <c r="B110" s="4" t="s">
        <f>=HYPERLINK("https://www.rossileiloes.com.br/lote/detalhe/335153", " COROA DE GIRO JCB 330C")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=HYPERLINK("https://www.rossileiloes.com.br/lote/detalhe/335157", "351")</f>
      </c>
      <c r="B111" s="4" t="s">
        <f>=HYPERLINK("https://www.rossileiloes.com.br/lote/detalhe/335157", " COROA DE GIRO CAT 345C")</f>
      </c>
      <c r="C111" s="4" t="inlineStr">
        <is>
          <t>Aguardando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=HYPERLINK("https://www.rossileiloes.com.br/lote/detalhe/335152", "352")</f>
      </c>
      <c r="B112" s="4" t="s">
        <f>=HYPERLINK("https://www.rossileiloes.com.br/lote/detalhe/335152", " COROA DE GIRO FIATALIS FX215")</f>
      </c>
      <c r="C112" s="4" t="inlineStr">
        <is>
          <t>Aguardando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=HYPERLINK("https://www.rossileiloes.com.br/lote/detalhe/335172", "353")</f>
      </c>
      <c r="B113" s="4" t="s">
        <f>=HYPERLINK("https://www.rossileiloes.com.br/lote/detalhe/335172", " COROA DE GIRO CAT 321 DL")</f>
      </c>
      <c r="C113" s="4" t="inlineStr">
        <is>
          <t>Aguardando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=HYPERLINK("https://www.rossileiloes.com.br/lote/detalhe/335174", "354")</f>
      </c>
      <c r="B114" s="4" t="s">
        <f>=HYPERLINK("https://www.rossileiloes.com.br/lote/detalhe/335174", " COROA DE GIRO CAT 321 D")</f>
      </c>
      <c r="C114" s="4" t="inlineStr">
        <is>
          <t>Aguardando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=HYPERLINK("https://www.rossileiloes.com.br/lote/detalhe/335156", "355")</f>
      </c>
      <c r="B115" s="4" t="s">
        <f>=HYPERLINK("https://www.rossileiloes.com.br/lote/detalhe/335156", " COROA DE GIRO CAT 320B")</f>
      </c>
      <c r="C115" s="4" t="inlineStr">
        <is>
          <t>Aguardando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=HYPERLINK("https://www.rossileiloes.com.br/lote/detalhe/335145", "356")</f>
      </c>
      <c r="B116" s="4" t="s">
        <f>=HYPERLINK("https://www.rossileiloes.com.br/lote/detalhe/335145", " COROA DE GIRO LIEBHEER")</f>
      </c>
      <c r="C116" s="4" t="inlineStr">
        <is>
          <t>Aguardando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=HYPERLINK("https://www.rossileiloes.com.br/lote/detalhe/335158", "357")</f>
      </c>
      <c r="B117" s="4" t="s">
        <f>=HYPERLINK("https://www.rossileiloes.com.br/lote/detalhe/335158", " COROA DE GIRO CAT 345C")</f>
      </c>
      <c r="C117" s="4" t="inlineStr">
        <is>
          <t>Aguardando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=HYPERLINK("https://www.rossileiloes.com.br/lote/detalhe/335141", "358")</f>
      </c>
      <c r="B118" s="4" t="s">
        <f>=HYPERLINK("https://www.rossileiloes.com.br/lote/detalhe/335141", " COROA DE GIRO VOLVO EC 460")</f>
      </c>
      <c r="C118" s="4" t="inlineStr">
        <is>
          <t>Aguardando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=HYPERLINK("https://www.rossileiloes.com.br/lote/detalhe/335125", "360")</f>
      </c>
      <c r="B119" s="4" t="s">
        <f>=HYPERLINK("https://www.rossileiloes.com.br/lote/detalhe/335125", " COROA DE GIRO KOMATSU PC 600")</f>
      </c>
      <c r="C119" s="4" t="inlineStr">
        <is>
          <t>Aguardando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=HYPERLINK("https://www.rossileiloes.com.br/lote/detalhe/335178", "361")</f>
      </c>
      <c r="B120" s="4" t="s">
        <f>=HYPERLINK("https://www.rossileiloes.com.br/lote/detalhe/335178", " PNEU MOTO SCRAPER CAT 621-R")</f>
      </c>
      <c r="C120" s="4" t="inlineStr">
        <is>
          <t>Aguardando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=HYPERLINK("https://www.rossileiloes.com.br/lote/detalhe/335199", "362")</f>
      </c>
      <c r="B121" s="4" t="s">
        <f>=HYPERLINK("https://www.rossileiloes.com.br/lote/detalhe/335199", " PNEU 50.5-25 COM RODA CAT W130")</f>
      </c>
      <c r="C121" s="4" t="inlineStr">
        <is>
          <t>Aguardando</t>
        </is>
      </c>
      <c r="D121" s="4" t="inlineStr">
        <is>
          <t>0</t>
        </is>
      </c>
      <c r="E121" s="5" t="inlineStr">
        <is>
          <t>2.500,00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=HYPERLINK("https://www.rossileiloes.com.br/lote/detalhe/335180", "364")</f>
      </c>
      <c r="B122" s="4" t="s">
        <f>=HYPERLINK("https://www.rossileiloes.com.br/lote/detalhe/335180", " PNEU GOOD YEAR 14.00-24 COM RODA")</f>
      </c>
      <c r="C122" s="4" t="inlineStr">
        <is>
          <t>Aguardando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=HYPERLINK("https://www.rossileiloes.com.br/lote/detalhe/335179", "365")</f>
      </c>
      <c r="B123" s="4" t="s">
        <f>=HYPERLINK("https://www.rossileiloes.com.br/lote/detalhe/335179", " PNEU PIRELLI 11.00-20")</f>
      </c>
      <c r="C123" s="4" t="inlineStr">
        <is>
          <t>Aguardando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=HYPERLINK("https://www.rossileiloes.com.br/lote/detalhe/335176", "366")</f>
      </c>
      <c r="B124" s="4" t="s">
        <f>=HYPERLINK("https://www.rossileiloes.com.br/lote/detalhe/335176", " PNEU FIRESTONE 29.5-29")</f>
      </c>
      <c r="C124" s="4" t="inlineStr">
        <is>
          <t>Aguardando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=HYPERLINK("https://www.rossileiloes.com.br/lote/detalhe/335177", "367")</f>
      </c>
      <c r="B125" s="4" t="s">
        <f>=HYPERLINK("https://www.rossileiloes.com.br/lote/detalhe/335177", " PNEU GOOD YEAR 13.00-24 COM RODA CAT 120B")</f>
      </c>
      <c r="C125" s="4" t="inlineStr">
        <is>
          <t>Aguardando</t>
        </is>
      </c>
      <c r="D125" s="4" t="inlineStr">
        <is>
          <t>0</t>
        </is>
      </c>
      <c r="E125" s="5" t="inlineStr">
        <is>
          <t>1.300,00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=HYPERLINK("https://www.rossileiloes.com.br/lote/detalhe/335181", "368")</f>
      </c>
      <c r="B126" s="4" t="s">
        <f>=HYPERLINK("https://www.rossileiloes.com.br/lote/detalhe/335181", " PNEU FIRESTONE SEM CAMARA 29.5-29")</f>
      </c>
      <c r="C126" s="4" t="inlineStr">
        <is>
          <t>Aguardando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=HYPERLINK("https://www.rossileiloes.com.br/lote/detalhe/335175", "369")</f>
      </c>
      <c r="B127" s="4" t="s">
        <f>=HYPERLINK("https://www.rossileiloes.com.br/lote/detalhe/335175", " PNEU FIRESTONE SEM CAMARA COM ARO 29.5-29")</f>
      </c>
      <c r="C127" s="4" t="inlineStr">
        <is>
          <t>Aguardando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=HYPERLINK("https://www.rossileiloes.com.br/lote/detalhe/335184", "370")</f>
      </c>
      <c r="B128" s="4" t="s">
        <f>=HYPERLINK("https://www.rossileiloes.com.br/lote/detalhe/335184", " CONJUNTO DE LAMINA COMPLETO ARTICULADA D6M , PARA ADAPTAÇAO D5,D6,D4 SR , D30, D50 SHANTUI E OUTROS")</f>
      </c>
      <c r="C128" s="4" t="inlineStr">
        <is>
          <t>Aguardando</t>
        </is>
      </c>
      <c r="D128" s="4" t="inlineStr">
        <is>
          <t>0</t>
        </is>
      </c>
      <c r="E128" s="5" t="inlineStr">
        <is>
          <t>20.000,00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=HYPERLINK("https://www.rossileiloes.com.br/lote/detalhe/335185", "371")</f>
      </c>
      <c r="B129" s="4" t="s">
        <f>=HYPERLINK("https://www.rossileiloes.com.br/lote/detalhe/335185", " MOTOR CAT 3406")</f>
      </c>
      <c r="C129" s="4" t="inlineStr">
        <is>
          <t>Aguardando</t>
        </is>
      </c>
      <c r="D129" s="4" t="inlineStr">
        <is>
          <t>0</t>
        </is>
      </c>
      <c r="E129" s="5" t="inlineStr">
        <is>
          <t>20.000,00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=HYPERLINK("https://www.rossileiloes.com.br/lote/detalhe/335186", "372")</f>
      </c>
      <c r="B130" s="4" t="s">
        <f>=HYPERLINK("https://www.rossileiloes.com.br/lote/detalhe/335186", " BOMBA HIDRAULICA CAT 320B")</f>
      </c>
      <c r="C130" s="4" t="inlineStr">
        <is>
          <t>Aguardando</t>
        </is>
      </c>
      <c r="D130" s="4" t="inlineStr">
        <is>
          <t>0</t>
        </is>
      </c>
      <c r="E130" s="5" t="inlineStr">
        <is>
          <t>10.000,00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=HYPERLINK("https://www.rossileiloes.com.br/lote/detalhe/335182", "373")</f>
      </c>
      <c r="B131" s="4" t="s">
        <f>=HYPERLINK("https://www.rossileiloes.com.br/lote/detalhe/335182", " TRANSMISSÃO L 120F")</f>
      </c>
      <c r="C131" s="4" t="inlineStr">
        <is>
          <t>Aguardando</t>
        </is>
      </c>
      <c r="D131" s="4" t="inlineStr">
        <is>
          <t>0</t>
        </is>
      </c>
      <c r="E131" s="5" t="inlineStr">
        <is>
          <t>10.000,00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=HYPERLINK("https://www.rossileiloes.com.br/lote/detalhe/335183", "374")</f>
      </c>
      <c r="B132" s="4" t="s">
        <f>=HYPERLINK("https://www.rossileiloes.com.br/lote/detalhe/335183", " MOTOR MWM 226")</f>
      </c>
      <c r="C132" s="4" t="inlineStr">
        <is>
          <t>Aguardando</t>
        </is>
      </c>
      <c r="D132" s="4" t="inlineStr">
        <is>
          <t>0</t>
        </is>
      </c>
      <c r="E132" s="5" t="inlineStr">
        <is>
          <t>10.000,00</t>
        </is>
      </c>
      <c r="F132" s="4" t="inlineStr">
        <is>
          <t>5000.00</t>
        </is>
      </c>
    </row>
    <row collapsed="false" customFormat="false" customHeight="false" hidden="false" ht="12.1" outlineLevel="0" r="133">
      <c r="A133" s="5" t="s">
        <f>=HYPERLINK("https://www.rossileiloes.com.br/lote/detalhe/335187", "375")</f>
      </c>
      <c r="B133" s="4" t="s">
        <f>=HYPERLINK("https://www.rossileiloes.com.br/lote/detalhe/335187", " BOMBA HIDRAULICA S90 FE 105")</f>
      </c>
      <c r="C133" s="4" t="inlineStr">
        <is>
          <t>Aguardando</t>
        </is>
      </c>
      <c r="D133" s="4" t="inlineStr">
        <is>
          <t>0</t>
        </is>
      </c>
      <c r="E133" s="5" t="inlineStr">
        <is>
          <t>3.000,00</t>
        </is>
      </c>
      <c r="F133" s="4" t="inlineStr">
        <is>
          <t>300.00</t>
        </is>
      </c>
    </row>
    <row collapsed="false" customFormat="false" customHeight="false" hidden="false" ht="12.1" outlineLevel="0" r="134">
      <c r="A134" s="5" t="s">
        <f>=HYPERLINK("https://www.rossileiloes.com.br/lote/detalhe/335189", "376")</f>
      </c>
      <c r="B134" s="4" t="s">
        <f>=HYPERLINK("https://www.rossileiloes.com.br/lote/detalhe/335189", " MOTOR CAT 3306 CABEÇOTE ALTO")</f>
      </c>
      <c r="C134" s="4" t="inlineStr">
        <is>
          <t>Aguardando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=HYPERLINK("https://www.rossileiloes.com.br/lote/detalhe/335188", "377")</f>
      </c>
      <c r="B135" s="4" t="s">
        <f>=HYPERLINK("https://www.rossileiloes.com.br/lote/detalhe/335188", " TRANSMISSÃO CLARK 24 MIL")</f>
      </c>
      <c r="C135" s="4" t="inlineStr">
        <is>
          <t>Aguardando</t>
        </is>
      </c>
      <c r="D135" s="4" t="inlineStr">
        <is>
          <t>0</t>
        </is>
      </c>
      <c r="E135" s="5" t="inlineStr">
        <is>
          <t>3.000,00</t>
        </is>
      </c>
      <c r="F135" s="4" t="inlineStr">
        <is>
          <t>300.00</t>
        </is>
      </c>
    </row>
    <row collapsed="false" customFormat="false" customHeight="false" hidden="false" ht="12.1" outlineLevel="0" r="136">
      <c r="A136" s="5" t="s">
        <f>=HYPERLINK("https://www.rossileiloes.com.br/lote/detalhe/335193", "378")</f>
      </c>
      <c r="B136" s="4" t="s">
        <f>=HYPERLINK("https://www.rossileiloes.com.br/lote/detalhe/335193", " TRANSMISSÃO D8H")</f>
      </c>
      <c r="C136" s="4" t="inlineStr">
        <is>
          <t>Aguardando</t>
        </is>
      </c>
      <c r="D136" s="4" t="inlineStr">
        <is>
          <t>0</t>
        </is>
      </c>
      <c r="E136" s="5" t="inlineStr">
        <is>
          <t>3.000,00</t>
        </is>
      </c>
      <c r="F136" s="4" t="inlineStr">
        <is>
          <t>300.00</t>
        </is>
      </c>
    </row>
    <row collapsed="false" customFormat="false" customHeight="false" hidden="false" ht="12.1" outlineLevel="0" r="137">
      <c r="A137" s="5" t="s">
        <f>=HYPERLINK("https://www.rossileiloes.com.br/lote/detalhe/335191", "379")</f>
      </c>
      <c r="B137" s="4" t="s">
        <f>=HYPERLINK("https://www.rossileiloes.com.br/lote/detalhe/335191", " TRANSMISSÃO D9H")</f>
      </c>
      <c r="C137" s="4" t="inlineStr">
        <is>
          <t>Aguardando</t>
        </is>
      </c>
      <c r="D137" s="4" t="inlineStr">
        <is>
          <t>0</t>
        </is>
      </c>
      <c r="E137" s="5" t="inlineStr">
        <is>
          <t>4.000,00</t>
        </is>
      </c>
      <c r="F137" s="4" t="inlineStr">
        <is>
          <t>300.00</t>
        </is>
      </c>
    </row>
    <row collapsed="false" customFormat="false" customHeight="false" hidden="false" ht="12.1" outlineLevel="0" r="138">
      <c r="A138" s="5" t="s">
        <f>=HYPERLINK("https://www.rossileiloes.com.br/lote/detalhe/335192", "380")</f>
      </c>
      <c r="B138" s="4" t="s">
        <f>=HYPERLINK("https://www.rossileiloes.com.br/lote/detalhe/335192", " CONVERSOR DE TORQUE D6T")</f>
      </c>
      <c r="C138" s="4" t="inlineStr">
        <is>
          <t>Aguardando</t>
        </is>
      </c>
      <c r="D138" s="4" t="inlineStr">
        <is>
          <t>0</t>
        </is>
      </c>
      <c r="E138" s="5" t="inlineStr">
        <is>
          <t>3.000,00</t>
        </is>
      </c>
      <c r="F138" s="4" t="inlineStr">
        <is>
          <t>300.00</t>
        </is>
      </c>
    </row>
    <row collapsed="false" customFormat="false" customHeight="false" hidden="false" ht="12.1" outlineLevel="0" r="139">
      <c r="A139" s="5" t="s">
        <f>=HYPERLINK("https://www.rossileiloes.com.br/lote/detalhe/335190", "381")</f>
      </c>
      <c r="B139" s="4" t="s">
        <f>=HYPERLINK("https://www.rossileiloes.com.br/lote/detalhe/335190", " MOTOR CAT 3116")</f>
      </c>
      <c r="C139" s="4" t="inlineStr">
        <is>
          <t>Aguardando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=HYPERLINK("https://www.rossileiloes.com.br/lote/detalhe/335195", "382")</f>
      </c>
      <c r="B140" s="4" t="s">
        <f>=HYPERLINK("https://www.rossileiloes.com.br/lote/detalhe/335195", " TRANSMISSÃO CAT 938-G2")</f>
      </c>
      <c r="C140" s="4" t="inlineStr">
        <is>
          <t>Aguardando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=HYPERLINK("https://www.rossileiloes.com.br/lote/detalhe/335194", "383")</f>
      </c>
      <c r="B141" s="4" t="s">
        <f>=HYPERLINK("https://www.rossileiloes.com.br/lote/detalhe/335194", " TRANSMISSÃO CAT 950G")</f>
      </c>
      <c r="C141" s="4" t="inlineStr">
        <is>
          <t>Aguardando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=HYPERLINK("https://www.rossileiloes.com.br/lote/detalhe/335196", "384")</f>
      </c>
      <c r="B142" s="4" t="s">
        <f>=HYPERLINK("https://www.rossileiloes.com.br/lote/detalhe/335196", " TRANSMISSÃO CAT 950F")</f>
      </c>
      <c r="C142" s="4" t="inlineStr">
        <is>
          <t>Aguardando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=HYPERLINK("https://www.rossileiloes.com.br/lote/detalhe/335198", "385")</f>
      </c>
      <c r="B143" s="4" t="s">
        <f>=HYPERLINK("https://www.rossileiloes.com.br/lote/detalhe/335198", " REDUTOR DE GIRO CAT 336D")</f>
      </c>
      <c r="C143" s="4" t="inlineStr">
        <is>
          <t>Aguardando</t>
        </is>
      </c>
      <c r="D143" s="4" t="inlineStr">
        <is>
          <t>0</t>
        </is>
      </c>
      <c r="E143" s="5" t="inlineStr">
        <is>
          <t>10.000,00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=HYPERLINK("https://www.rossileiloes.com.br/lote/detalhe/335197", "386")</f>
      </c>
      <c r="B144" s="4" t="s">
        <f>=HYPERLINK("https://www.rossileiloes.com.br/lote/detalhe/335197", " COMANDO HIDRAULICO CAT 320D")</f>
      </c>
      <c r="C144" s="4" t="inlineStr">
        <is>
          <t>Aguardando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=HYPERLINK("https://www.rossileiloes.com.br/lote/detalhe/335241", "387")</f>
      </c>
      <c r="B145" s="4" t="s">
        <f>=HYPERLINK("https://www.rossileiloes.com.br/lote/detalhe/335241", " CONCHA COM H E PISTÕES CAT 955L")</f>
      </c>
      <c r="C145" s="4" t="inlineStr">
        <is>
          <t>Aguardando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=HYPERLINK("https://www.rossileiloes.com.br/lote/detalhe/335595", "473")</f>
      </c>
      <c r="B146" s="4" t="s">
        <f>=HYPERLINK("https://www.rossileiloes.com.br/lote/detalhe/335595", "MOTOR JCB 4 CILINDROS ELETRÔNICO")</f>
      </c>
      <c r="C146" s="4" t="inlineStr">
        <is>
          <t>Aguardando</t>
        </is>
      </c>
      <c r="D146" s="4" t="inlineStr">
        <is>
          <t>0</t>
        </is>
      </c>
      <c r="E146" s="5" t="inlineStr">
        <is>
          <t>15.000,00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=HYPERLINK("https://www.rossileiloes.com.br/lote/detalhe/335591", "474")</f>
      </c>
      <c r="B147" s="4" t="s">
        <f>=HYPERLINK("https://www.rossileiloes.com.br/lote/detalhe/335591", " BOMBA HIDRÁULICA VOLVO EC 210")</f>
      </c>
      <c r="C147" s="4" t="inlineStr">
        <is>
          <t>Aguardando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=HYPERLINK("https://www.rossileiloes.com.br/lote/detalhe/335572", "475")</f>
      </c>
      <c r="B148" s="4" t="s">
        <f>=HYPERLINK("https://www.rossileiloes.com.br/lote/detalhe/335572", " BOMBA HIDRAULICA CAT 330 B")</f>
      </c>
      <c r="C148" s="4" t="inlineStr">
        <is>
          <t>Aguardando</t>
        </is>
      </c>
      <c r="D148" s="4" t="inlineStr">
        <is>
          <t>0</t>
        </is>
      </c>
      <c r="E148" s="5" t="inlineStr">
        <is>
          <t>15.000,00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=HYPERLINK("https://www.rossileiloes.com.br/lote/detalhe/335574", "476")</f>
      </c>
      <c r="B149" s="4" t="s">
        <f>=HYPERLINK("https://www.rossileiloes.com.br/lote/detalhe/335574", " BOMBA HIDRAULICA CAT 330 C")</f>
      </c>
      <c r="C149" s="4" t="inlineStr">
        <is>
          <t>Aguardando</t>
        </is>
      </c>
      <c r="D149" s="4" t="inlineStr">
        <is>
          <t>0</t>
        </is>
      </c>
      <c r="E149" s="5" t="inlineStr">
        <is>
          <t>15.000,00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=HYPERLINK("https://www.rossileiloes.com.br/lote/detalhe/335573", "477")</f>
      </c>
      <c r="B150" s="4" t="s">
        <f>=HYPERLINK("https://www.rossileiloes.com.br/lote/detalhe/335573", " BOMBA HIDRAULICA VOLVO EC 460")</f>
      </c>
      <c r="C150" s="4" t="inlineStr">
        <is>
          <t>Aguardando</t>
        </is>
      </c>
      <c r="D150" s="4" t="inlineStr">
        <is>
          <t>0</t>
        </is>
      </c>
      <c r="E150" s="5" t="inlineStr">
        <is>
          <t>5.000,00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=HYPERLINK("https://www.rossileiloes.com.br/lote/detalhe/335576", "478")</f>
      </c>
      <c r="B151" s="4" t="s">
        <f>=HYPERLINK("https://www.rossileiloes.com.br/lote/detalhe/335576", " BOMBA HIDRAULICA HYUBDAI 220")</f>
      </c>
      <c r="C151" s="4" t="inlineStr">
        <is>
          <t>Aguardando</t>
        </is>
      </c>
      <c r="D151" s="4" t="inlineStr">
        <is>
          <t>0</t>
        </is>
      </c>
      <c r="E151" s="5" t="inlineStr">
        <is>
          <t>7.000,00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=HYPERLINK("https://www.rossileiloes.com.br/lote/detalhe/335575", "479")</f>
      </c>
      <c r="B152" s="4" t="s">
        <f>=HYPERLINK("https://www.rossileiloes.com.br/lote/detalhe/335575", " BOMBA HIDRAULICA HYUNDAI 160")</f>
      </c>
      <c r="C152" s="4" t="inlineStr">
        <is>
          <t>Aguardando</t>
        </is>
      </c>
      <c r="D152" s="4" t="inlineStr">
        <is>
          <t>0</t>
        </is>
      </c>
      <c r="E152" s="5" t="inlineStr">
        <is>
          <t>7.000,00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=HYPERLINK("https://www.rossileiloes.com.br/lote/detalhe/335577", "480")</f>
      </c>
      <c r="B153" s="4" t="s">
        <f>=HYPERLINK("https://www.rossileiloes.com.br/lote/detalhe/335577", " BLOCO CATERPILLAR C13")</f>
      </c>
      <c r="C153" s="4" t="inlineStr">
        <is>
          <t>Aguardando</t>
        </is>
      </c>
      <c r="D153" s="4" t="inlineStr">
        <is>
          <t>0</t>
        </is>
      </c>
      <c r="E153" s="5" t="inlineStr">
        <is>
          <t>10.000,00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=HYPERLINK("https://www.rossileiloes.com.br/lote/detalhe/335587", "481")</f>
      </c>
      <c r="B154" s="4" t="s">
        <f>=HYPERLINK("https://www.rossileiloes.com.br/lote/detalhe/335587", " BLOCO CATERPILLAR C11")</f>
      </c>
      <c r="C154" s="4" t="inlineStr">
        <is>
          <t>Aguardando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=HYPERLINK("https://www.rossileiloes.com.br/lote/detalhe/335590", "483")</f>
      </c>
      <c r="B155" s="4" t="s">
        <f>=HYPERLINK("https://www.rossileiloes.com.br/lote/detalhe/335590", " CABEÇOTE VOLVO EC 460")</f>
      </c>
      <c r="C155" s="4" t="inlineStr">
        <is>
          <t>Aguardando</t>
        </is>
      </c>
      <c r="D155" s="4" t="inlineStr">
        <is>
          <t>0</t>
        </is>
      </c>
      <c r="E155" s="5" t="inlineStr">
        <is>
          <t>5.000,00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=HYPERLINK("https://www.rossileiloes.com.br/lote/detalhe/335588", "484")</f>
      </c>
      <c r="B156" s="4" t="s">
        <f>=HYPERLINK("https://www.rossileiloes.com.br/lote/detalhe/335588", " BLOCO CATERPILLAR 3116")</f>
      </c>
      <c r="C156" s="4" t="inlineStr">
        <is>
          <t>Aguardando</t>
        </is>
      </c>
      <c r="D156" s="4" t="inlineStr">
        <is>
          <t>0</t>
        </is>
      </c>
      <c r="E156" s="5" t="inlineStr">
        <is>
          <t>6.000,00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=HYPERLINK("https://www.rossileiloes.com.br/lote/detalhe/335589", "485")</f>
      </c>
      <c r="B157" s="4" t="s">
        <f>=HYPERLINK("https://www.rossileiloes.com.br/lote/detalhe/335589", " MOTOR CATERPILLAR 3116")</f>
      </c>
      <c r="C157" s="4" t="inlineStr">
        <is>
          <t>Aguardando</t>
        </is>
      </c>
      <c r="D157" s="4" t="inlineStr">
        <is>
          <t>0</t>
        </is>
      </c>
      <c r="E157" s="5" t="inlineStr">
        <is>
          <t>6.000,00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=HYPERLINK("https://www.rossileiloes.com.br/lote/detalhe/335566", "486")</f>
      </c>
      <c r="B158" s="4" t="s">
        <f>=HYPERLINK("https://www.rossileiloes.com.br/lote/detalhe/335566", " MOTOR CUMMINS ELETRÔNICO")</f>
      </c>
      <c r="C158" s="4" t="inlineStr">
        <is>
          <t>Aguardando</t>
        </is>
      </c>
      <c r="D158" s="4" t="inlineStr">
        <is>
          <t>0</t>
        </is>
      </c>
      <c r="E158" s="5" t="inlineStr">
        <is>
          <t>15.000,00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=HYPERLINK("https://www.rossileiloes.com.br/lote/detalhe/335567", "487")</f>
      </c>
      <c r="B159" s="4" t="s">
        <f>=HYPERLINK("https://www.rossileiloes.com.br/lote/detalhe/335567", " MOTOR DE GIRO CATERPILLAR 330 C")</f>
      </c>
      <c r="C159" s="4" t="inlineStr">
        <is>
          <t>Aguardando</t>
        </is>
      </c>
      <c r="D159" s="4" t="inlineStr">
        <is>
          <t>0</t>
        </is>
      </c>
      <c r="E159" s="5" t="inlineStr">
        <is>
          <t>4.000,00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=HYPERLINK("https://www.rossileiloes.com.br/lote/detalhe/335568", "488")</f>
      </c>
      <c r="B160" s="4" t="s">
        <f>=HYPERLINK("https://www.rossileiloes.com.br/lote/detalhe/335568", " MOTOR DE GIRO HUYNDAI")</f>
      </c>
      <c r="C160" s="4" t="inlineStr">
        <is>
          <t>Aguardando</t>
        </is>
      </c>
      <c r="D160" s="4" t="inlineStr">
        <is>
          <t>0</t>
        </is>
      </c>
      <c r="E160" s="5" t="inlineStr">
        <is>
          <t>10.000,00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=HYPERLINK("https://www.rossileiloes.com.br/lote/detalhe/335571", "490")</f>
      </c>
      <c r="B161" s="4" t="s">
        <f>=HYPERLINK("https://www.rossileiloes.com.br/lote/detalhe/335571", " COMPRESSOR DE AR PERKINS")</f>
      </c>
      <c r="C161" s="4" t="inlineStr">
        <is>
          <t>Aguardando</t>
        </is>
      </c>
      <c r="D161" s="4" t="inlineStr">
        <is>
          <t>0</t>
        </is>
      </c>
      <c r="E161" s="5" t="inlineStr">
        <is>
          <t>2.000,00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=HYPERLINK("https://www.rossileiloes.com.br/lote/detalhe/335569", "491")</f>
      </c>
      <c r="B162" s="4" t="s">
        <f>=HYPERLINK("https://www.rossileiloes.com.br/lote/detalhe/335569", " PAR DE COMANDO FINAL JCB 360")</f>
      </c>
      <c r="C162" s="4" t="inlineStr">
        <is>
          <t>Aguardando</t>
        </is>
      </c>
      <c r="D162" s="4" t="inlineStr">
        <is>
          <t>0</t>
        </is>
      </c>
      <c r="E162" s="5" t="inlineStr">
        <is>
          <t>15.000,00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=HYPERLINK("https://www.rossileiloes.com.br/lote/detalhe/335570", "492")</f>
      </c>
      <c r="B163" s="4" t="s">
        <f>=HYPERLINK("https://www.rossileiloes.com.br/lote/detalhe/335570", " JOGO DE ROLETES KOMATSU D85 (18 UNIDADES )")</f>
      </c>
      <c r="C163" s="4" t="inlineStr">
        <is>
          <t>Aguardando</t>
        </is>
      </c>
      <c r="D163" s="4" t="inlineStr">
        <is>
          <t>0</t>
        </is>
      </c>
      <c r="E163" s="5" t="inlineStr">
        <is>
          <t>15.000,00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=HYPERLINK("https://www.rossileiloes.com.br/lote/detalhe/335579", "493")</f>
      </c>
      <c r="B164" s="4" t="s">
        <f>=HYPERLINK("https://www.rossileiloes.com.br/lote/detalhe/335579", " RODA GUIA CATERPILLAR 320 D")</f>
      </c>
      <c r="C164" s="4" t="inlineStr">
        <is>
          <t>Aguardando</t>
        </is>
      </c>
      <c r="D164" s="4" t="inlineStr">
        <is>
          <t>0</t>
        </is>
      </c>
      <c r="E164" s="5" t="inlineStr">
        <is>
          <t>1.000,00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=HYPERLINK("https://www.rossileiloes.com.br/lote/detalhe/335580", "494")</f>
      </c>
      <c r="B165" s="4" t="s">
        <f>=HYPERLINK("https://www.rossileiloes.com.br/lote/detalhe/335580", " MOTOR CATERPILLAR 988")</f>
      </c>
      <c r="C165" s="4" t="inlineStr">
        <is>
          <t>Aguardando</t>
        </is>
      </c>
      <c r="D165" s="4" t="inlineStr">
        <is>
          <t>0</t>
        </is>
      </c>
      <c r="E165" s="5" t="inlineStr">
        <is>
          <t>20.000,00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=HYPERLINK("https://www.rossileiloes.com.br/lote/detalhe/335578", "495")</f>
      </c>
      <c r="B166" s="4" t="s">
        <f>=HYPERLINK("https://www.rossileiloes.com.br/lote/detalhe/335578", " MOTOR PERKINS 4 CILINDROS")</f>
      </c>
      <c r="C166" s="4" t="inlineStr">
        <is>
          <t>Aguardando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=HYPERLINK("https://www.rossileiloes.com.br/lote/detalhe/335584", "496")</f>
      </c>
      <c r="B167" s="4" t="s">
        <f>=HYPERLINK("https://www.rossileiloes.com.br/lote/detalhe/335584", " MOTOR PERKINS 4 CILINDROS")</f>
      </c>
      <c r="C167" s="4" t="inlineStr">
        <is>
          <t>Aguardando</t>
        </is>
      </c>
      <c r="D167" s="4" t="inlineStr">
        <is>
          <t>0</t>
        </is>
      </c>
      <c r="E167" s="5" t="inlineStr">
        <is>
          <t>3.000,00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=HYPERLINK("https://www.rossileiloes.com.br/lote/detalhe/335561", "497")</f>
      </c>
      <c r="B168" s="4" t="s">
        <f>=HYPERLINK("https://www.rossileiloes.com.br/lote/detalhe/335561", " COMPRESSOR DE AR PERKINS")</f>
      </c>
      <c r="C168" s="4" t="inlineStr">
        <is>
          <t>Aguardando</t>
        </is>
      </c>
      <c r="D168" s="4" t="inlineStr">
        <is>
          <t>0</t>
        </is>
      </c>
      <c r="E168" s="5" t="inlineStr">
        <is>
          <t>3.000,00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=HYPERLINK("https://www.rossileiloes.com.br/lote/detalhe/335564", "498")</f>
      </c>
      <c r="B169" s="4" t="s">
        <f>=HYPERLINK("https://www.rossileiloes.com.br/lote/detalhe/335564", " MOTOR MERCEDES OM 3145")</f>
      </c>
      <c r="C169" s="4" t="inlineStr">
        <is>
          <t>Aguardando</t>
        </is>
      </c>
      <c r="D169" s="4" t="inlineStr">
        <is>
          <t>0</t>
        </is>
      </c>
      <c r="E169" s="5" t="inlineStr">
        <is>
          <t>2.000,00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=HYPERLINK("https://www.rossileiloes.com.br/lote/detalhe/335563", "501")</f>
      </c>
      <c r="B170" s="4" t="s">
        <f>=HYPERLINK("https://www.rossileiloes.com.br/lote/detalhe/335563", " JOGO DE ROLETES VOLVO EC 460 (18 UNIDADES )")</f>
      </c>
      <c r="C170" s="4" t="inlineStr">
        <is>
          <t>Aguardando</t>
        </is>
      </c>
      <c r="D170" s="4" t="inlineStr">
        <is>
          <t>0</t>
        </is>
      </c>
      <c r="E170" s="5" t="inlineStr">
        <is>
          <t>12.000,00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=HYPERLINK("https://www.rossileiloes.com.br/lote/detalhe/335565", "502")</f>
      </c>
      <c r="B171" s="4" t="s">
        <f>=HYPERLINK("https://www.rossileiloes.com.br/lote/detalhe/335565", " JOGO DE ROLETES HYUNDAI R 220 (18 UNIDADES)")</f>
      </c>
      <c r="C171" s="4" t="inlineStr">
        <is>
          <t>Aguardando</t>
        </is>
      </c>
      <c r="D171" s="4" t="inlineStr">
        <is>
          <t>0</t>
        </is>
      </c>
      <c r="E171" s="5" t="inlineStr">
        <is>
          <t>12.000,00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=HYPERLINK("https://www.rossileiloes.com.br/lote/detalhe/335581", "503")</f>
      </c>
      <c r="B172" s="4" t="s">
        <f>=HYPERLINK("https://www.rossileiloes.com.br/lote/detalhe/335581", " JOGO DE ROLETES NEW HOLLAND S.90 (16 UNIDADES)")</f>
      </c>
      <c r="C172" s="4" t="inlineStr">
        <is>
          <t>Aguardando</t>
        </is>
      </c>
      <c r="D172" s="4" t="inlineStr">
        <is>
          <t>0</t>
        </is>
      </c>
      <c r="E172" s="5" t="inlineStr">
        <is>
          <t>8.000,00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=HYPERLINK("https://www.rossileiloes.com.br/lote/detalhe/335583", "504")</f>
      </c>
      <c r="B173" s="4" t="s">
        <f>=HYPERLINK("https://www.rossileiloes.com.br/lote/detalhe/335583", " PAR DE RODAS DOOSAN DL-330")</f>
      </c>
      <c r="C173" s="4" t="inlineStr">
        <is>
          <t>Aguardando</t>
        </is>
      </c>
      <c r="D173" s="4" t="inlineStr">
        <is>
          <t>0</t>
        </is>
      </c>
      <c r="E173" s="5" t="inlineStr">
        <is>
          <t>3.000,00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=HYPERLINK("https://www.rossileiloes.com.br/lote/detalhe/335582", "505")</f>
      </c>
      <c r="B174" s="4" t="s">
        <f>=HYPERLINK("https://www.rossileiloes.com.br/lote/detalhe/335582", " JOGO DE ROLETES CATERPILLAR D8L (16 UNIDADES)")</f>
      </c>
      <c r="C174" s="4" t="inlineStr">
        <is>
          <t>Aguardando</t>
        </is>
      </c>
      <c r="D174" s="4" t="inlineStr">
        <is>
          <t>0</t>
        </is>
      </c>
      <c r="E174" s="5" t="inlineStr">
        <is>
          <t>10.000,00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=HYPERLINK("https://www.rossileiloes.com.br/lote/detalhe/335593", "506")</f>
      </c>
      <c r="B175" s="4" t="s">
        <f>=HYPERLINK("https://www.rossileiloes.com.br/lote/detalhe/335593", " PAR DE PNEUS 23-5 R25")</f>
      </c>
      <c r="C175" s="4" t="inlineStr">
        <is>
          <t>Aguardando</t>
        </is>
      </c>
      <c r="D175" s="4" t="inlineStr">
        <is>
          <t>0</t>
        </is>
      </c>
      <c r="E175" s="5" t="inlineStr">
        <is>
          <t>4.000,00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=HYPERLINK("https://www.rossileiloes.com.br/lote/detalhe/335585", "507")</f>
      </c>
      <c r="B176" s="4" t="s">
        <f>=HYPERLINK("https://www.rossileiloes.com.br/lote/detalhe/335585", " RIPPER CATERPILLAR D6T")</f>
      </c>
      <c r="C176" s="4" t="inlineStr">
        <is>
          <t>Aguardando</t>
        </is>
      </c>
      <c r="D176" s="4" t="inlineStr">
        <is>
          <t>0</t>
        </is>
      </c>
      <c r="E176" s="5" t="inlineStr">
        <is>
          <t>15.000,00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=HYPERLINK("https://www.rossileiloes.com.br/lote/detalhe/335592", "508")</f>
      </c>
      <c r="B177" s="4" t="s">
        <f>=HYPERLINK("https://www.rossileiloes.com.br/lote/detalhe/335592", " RADIADOR CATERPILLAR D6T")</f>
      </c>
      <c r="C177" s="4" t="inlineStr">
        <is>
          <t>Aguardando</t>
        </is>
      </c>
      <c r="D177" s="4" t="inlineStr">
        <is>
          <t>0</t>
        </is>
      </c>
      <c r="E177" s="5" t="inlineStr">
        <is>
          <t>18.000,00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=HYPERLINK("https://www.rossileiloes.com.br/lote/detalhe/335586", "509")</f>
      </c>
      <c r="B178" s="4" t="s">
        <f>=HYPERLINK("https://www.rossileiloes.com.br/lote/detalhe/335586", " CABINE MOTONIVELADORA VOLVO G-940")</f>
      </c>
      <c r="C178" s="4" t="inlineStr">
        <is>
          <t>Aguardando</t>
        </is>
      </c>
      <c r="D178" s="4" t="inlineStr">
        <is>
          <t>0</t>
        </is>
      </c>
      <c r="E178" s="5" t="inlineStr">
        <is>
          <t>10.000,00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=HYPERLINK("https://www.rossileiloes.com.br/lote/detalhe/335560", "510")</f>
      </c>
      <c r="B179" s="4" t="s">
        <f>=HYPERLINK("https://www.rossileiloes.com.br/lote/detalhe/335560", " PAR DE TRUQUE CATERPILLAR")</f>
      </c>
      <c r="C179" s="4" t="inlineStr">
        <is>
          <t>Aguardando</t>
        </is>
      </c>
      <c r="D179" s="4" t="inlineStr">
        <is>
          <t>0</t>
        </is>
      </c>
      <c r="E179" s="5" t="inlineStr">
        <is>
          <t>15.000,00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=HYPERLINK("https://www.rossileiloes.com.br/lote/detalhe/335559", "511")</f>
      </c>
      <c r="B180" s="4" t="s">
        <f>=HYPERLINK("https://www.rossileiloes.com.br/lote/detalhe/335559", " PAR DE TRUQUE CATERPILLAR D6D")</f>
      </c>
      <c r="C180" s="4" t="inlineStr">
        <is>
          <t>Aguardando</t>
        </is>
      </c>
      <c r="D180" s="4" t="inlineStr">
        <is>
          <t>0</t>
        </is>
      </c>
      <c r="E180" s="5" t="inlineStr">
        <is>
          <t>10.000,00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=HYPERLINK("https://www.rossileiloes.com.br/lote/detalhe/335562", "512")</f>
      </c>
      <c r="B181" s="4" t="s">
        <f>=HYPERLINK("https://www.rossileiloes.com.br/lote/detalhe/335562", " BLOCO MERCEDES BENS OM 906 L.A")</f>
      </c>
      <c r="C181" s="4" t="inlineStr">
        <is>
          <t>Aguardando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=HYPERLINK("https://www.rossileiloes.com.br/lote/detalhe/335594", "513")</f>
      </c>
      <c r="B182" s="4" t="s">
        <f>=HYPERLINK("https://www.rossileiloes.com.br/lote/detalhe/335594", " BLOCO CATERPILLAR 3406")</f>
      </c>
      <c r="C182" s="4" t="inlineStr">
        <is>
          <t>Aguardando</t>
        </is>
      </c>
      <c r="D182" s="4" t="inlineStr">
        <is>
          <t>0</t>
        </is>
      </c>
      <c r="E182" s="5" t="inlineStr">
        <is>
          <t>8.000,00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=HYPERLINK("https://www.rossileiloes.com.br/lote/detalhe/335596", "514")</f>
      </c>
      <c r="B183" s="4" t="s">
        <f>=HYPERLINK("https://www.rossileiloes.com.br/lote/detalhe/335596", " CABEÇOTE COM INJEÇÃO DIRETA CATERPILLAR 3306")</f>
      </c>
      <c r="C183" s="4" t="inlineStr">
        <is>
          <t>Aguardando</t>
        </is>
      </c>
      <c r="D183" s="4" t="inlineStr">
        <is>
          <t>0</t>
        </is>
      </c>
      <c r="E183" s="5" t="inlineStr">
        <is>
          <t>8.000,00</t>
        </is>
      </c>
      <c r="F18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2026-06-04T22:45:11.00Z</dcterms:created>
  <dc:creator>Tellks Tecnologia</dc:creator>
  <cp:revision>0</cp:revision>
</cp:coreProperties>
</file>