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COMPONENTES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26/09/2024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=HYPERLINK("https://www.rossileiloes.com.br/lote/detalhe/249508", "001")</f>
      </c>
      <c r="B11" s="4" t="s">
        <f>=HYPERLINK("https://www.rossileiloes.com.br/lote/detalhe/249508", "[ VÍDEO ] TRATOR DE ESTEIRA CAT D9H. FUNCIONANDO")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70.000,00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=HYPERLINK("https://www.rossileiloes.com.br/lote/detalhe/249507", "003")</f>
      </c>
      <c r="B12" s="4" t="s">
        <f>=HYPERLINK("https://www.rossileiloes.com.br/lote/detalhe/249507", " MOTOR CAT 3408 STANDER")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=HYPERLINK("https://www.rossileiloes.com.br/lote/detalhe/249544", "004")</f>
      </c>
      <c r="B13" s="4" t="s">
        <f>=HYPERLINK("https://www.rossileiloes.com.br/lote/detalhe/249544", " [ VÍDEOS ] ESCAVADEIRA KOMATSU PC-150 3D SERIE-8 ANO 2.000. FUNCIONANDO")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80.000,00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=HYPERLINK("https://www.rossileiloes.com.br/lote/detalhe/249541", "005")</f>
      </c>
      <c r="B14" s="4" t="s">
        <f>=HYPERLINK("https://www.rossileiloes.com.br/lote/detalhe/249541", " [ VÍDEO ] PÁ CARREGADEIRA CAT 966H ANO 2012 FUNCIONANDO")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140.000,00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=HYPERLINK("https://www.rossileiloes.com.br/lote/detalhe/249543", "006")</f>
      </c>
      <c r="B15" s="4" t="s">
        <f>=HYPERLINK("https://www.rossileiloes.com.br/lote/detalhe/249543", "[ VÍDEO ] PÁ CARREGADEIRA CAT 950H ANO 2012 FUNCIONANDO")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140.000,00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=HYPERLINK("https://www.rossileiloes.com.br/lote/detalhe/249512", "009")</f>
      </c>
      <c r="B16" s="4" t="s">
        <f>=HYPERLINK("https://www.rossileiloes.com.br/lote/detalhe/249512", " CONCHA ESCAVADEIRA CAT 345C")</f>
      </c>
      <c r="C16" s="4" t="inlineStr">
        <is>
          <t>Não vendido</t>
        </is>
      </c>
      <c r="D16" s="4" t="inlineStr">
        <is>
          <t>16</t>
        </is>
      </c>
      <c r="E16" s="5" t="inlineStr">
        <is>
          <t>2.500,00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=HYPERLINK("https://www.rossileiloes.com.br/lote/detalhe/249513", "011")</f>
      </c>
      <c r="B17" s="4" t="s">
        <f>=HYPERLINK("https://www.rossileiloes.com.br/lote/detalhe/249513", " 1 RODA PA CARREGADEIRA 966C")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1.200,00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=HYPERLINK("https://www.rossileiloes.com.br/lote/detalhe/249510", "013")</f>
      </c>
      <c r="B18" s="4" t="s">
        <f>=HYPERLINK("https://www.rossileiloes.com.br/lote/detalhe/249510", "MASCARA E PISTÕES DA LAMINA D6T")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1.200,00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=HYPERLINK("https://www.rossileiloes.com.br/lote/detalhe/249515", "014")</f>
      </c>
      <c r="B19" s="4" t="s">
        <f>=HYPERLINK("https://www.rossileiloes.com.br/lote/detalhe/249515", " H COMPLETO DA PA CARREGADEIRA HYUNDAI 757")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=HYPERLINK("https://www.rossileiloes.com.br/lote/detalhe/249514", "015")</f>
      </c>
      <c r="B20" s="4" t="s">
        <f>=HYPERLINK("https://www.rossileiloes.com.br/lote/detalhe/249514", " PATOLA RETRO ESCAVADEIRA JCB 3C")</f>
      </c>
      <c r="C20" s="4" t="inlineStr">
        <is>
          <t>Vendido</t>
        </is>
      </c>
      <c r="D20" s="4" t="inlineStr">
        <is>
          <t>1</t>
        </is>
      </c>
      <c r="E20" s="5" t="inlineStr">
        <is>
          <t>1.000,00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=HYPERLINK("https://www.rossileiloes.com.br/lote/detalhe/249511", "016")</f>
      </c>
      <c r="B21" s="4" t="s">
        <f>=HYPERLINK("https://www.rossileiloes.com.br/lote/detalhe/249511", "LAMINA TRATOR DE ESTEIRA D6T")</f>
      </c>
      <c r="C21" s="4" t="inlineStr">
        <is>
          <t>Não vendido</t>
        </is>
      </c>
      <c r="D21" s="4" t="inlineStr">
        <is>
          <t>10</t>
        </is>
      </c>
      <c r="E21" s="5" t="inlineStr">
        <is>
          <t>2.800,00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=HYPERLINK("https://www.rossileiloes.com.br/lote/detalhe/249509", "017")</f>
      </c>
      <c r="B22" s="4" t="s">
        <f>=HYPERLINK("https://www.rossileiloes.com.br/lote/detalhe/249509", "U DA LAMINA TRATOR DE ESTEIRA D6T")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=HYPERLINK("https://www.rossileiloes.com.br/lote/detalhe/249516", "018")</f>
      </c>
      <c r="B23" s="4" t="s">
        <f>=HYPERLINK("https://www.rossileiloes.com.br/lote/detalhe/249516", "TRUQUE LADO ESQUERDO TRATOR DE ESTEIRA D6T")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=HYPERLINK("https://www.rossileiloes.com.br/lote/detalhe/249517", "019")</f>
      </c>
      <c r="B24" s="4" t="s">
        <f>=HYPERLINK("https://www.rossileiloes.com.br/lote/detalhe/249517", "TRUQUE LADO DIREITO TRATOR DE ESTEIRA D6T")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1.200,00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=HYPERLINK("https://www.rossileiloes.com.br/lote/detalhe/249518", "020")</f>
      </c>
      <c r="B25" s="4" t="s">
        <f>=HYPERLINK("https://www.rossileiloes.com.br/lote/detalhe/249518", " H COMPLETO DA PA CARREGADEIRA 924G")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=HYPERLINK("https://www.rossileiloes.com.br/lote/detalhe/249521", "021")</f>
      </c>
      <c r="B26" s="4" t="s">
        <f>=HYPERLINK("https://www.rossileiloes.com.br/lote/detalhe/249521", " LANÇA TRASEIRA DA RETRO ESCAVADEIRA JCB 3C")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1.000,00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=HYPERLINK("https://www.rossileiloes.com.br/lote/detalhe/249523", "023")</f>
      </c>
      <c r="B27" s="4" t="s">
        <f>=HYPERLINK("https://www.rossileiloes.com.br/lote/detalhe/249523", " VOLANTE COLUNA E COMANDOS PATROL FIATALLIS FG85")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=HYPERLINK("https://www.rossileiloes.com.br/lote/detalhe/249519", "024")</f>
      </c>
      <c r="B28" s="4" t="s">
        <f>=HYPERLINK("https://www.rossileiloes.com.br/lote/detalhe/249519", "LAMINA PATROL CAT 120B")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=HYPERLINK("https://www.rossileiloes.com.br/lote/detalhe/249522", "026")</f>
      </c>
      <c r="B29" s="4" t="s">
        <f>=HYPERLINK("https://www.rossileiloes.com.br/lote/detalhe/249522", " 5 PNEUS 17.5\25")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=HYPERLINK("https://www.rossileiloes.com.br/lote/detalhe/249524", "028")</f>
      </c>
      <c r="B30" s="4" t="s">
        <f>=HYPERLINK("https://www.rossileiloes.com.br/lote/detalhe/249524", " 9 PNEUS 10.00\20")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=HYPERLINK("https://www.rossileiloes.com.br/lote/detalhe/249525", "030")</f>
      </c>
      <c r="B31" s="4" t="s">
        <f>=HYPERLINK("https://www.rossileiloes.com.br/lote/detalhe/249525", " RODA GUIA COM MOLA ESCAVADEIRA CAT 330CL")</f>
      </c>
      <c r="C31" s="4" t="inlineStr">
        <is>
          <t>Não vendido</t>
        </is>
      </c>
      <c r="D31" s="4" t="inlineStr">
        <is>
          <t>7</t>
        </is>
      </c>
      <c r="E31" s="5" t="inlineStr">
        <is>
          <t>2.200,00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=HYPERLINK("https://www.rossileiloes.com.br/lote/detalhe/249527", "031")</f>
      </c>
      <c r="B32" s="4" t="s">
        <f>=HYPERLINK("https://www.rossileiloes.com.br/lote/detalhe/249527", " SEGUIMENTO DO COMANDO FINAL ESCAVADEIRA CAT 330CL")</f>
      </c>
      <c r="C32" s="4" t="inlineStr">
        <is>
          <t>Vendido</t>
        </is>
      </c>
      <c r="D32" s="4" t="inlineStr">
        <is>
          <t>3</t>
        </is>
      </c>
      <c r="E32" s="5" t="inlineStr">
        <is>
          <t>1.400,00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=HYPERLINK("https://www.rossileiloes.com.br/lote/detalhe/249526", "032")</f>
      </c>
      <c r="B33" s="4" t="s">
        <f>=HYPERLINK("https://www.rossileiloes.com.br/lote/detalhe/249526", " POLIAS AVULSAS")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=HYPERLINK("https://www.rossileiloes.com.br/lote/detalhe/249529", "035")</f>
      </c>
      <c r="B34" s="4" t="s">
        <f>=HYPERLINK("https://www.rossileiloes.com.br/lote/detalhe/249529", " CABINE VAZIA CASE 721C")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=HYPERLINK("https://www.rossileiloes.com.br/lote/detalhe/249528", "036")</f>
      </c>
      <c r="B35" s="4" t="s">
        <f>=HYPERLINK("https://www.rossileiloes.com.br/lote/detalhe/249528", " CABINE VAZIA RETRO ESCAVADEIRA JCB 3C")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=HYPERLINK("https://www.rossileiloes.com.br/lote/detalhe/249530", "037")</f>
      </c>
      <c r="B36" s="4" t="s">
        <f>=HYPERLINK("https://www.rossileiloes.com.br/lote/detalhe/249530", " CABINE VAZIA PA CARREGADEIRA CAT 950G")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1.200,00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=HYPERLINK("https://www.rossileiloes.com.br/lote/detalhe/249531", "038")</f>
      </c>
      <c r="B37" s="4" t="s">
        <f>=HYPERLINK("https://www.rossileiloes.com.br/lote/detalhe/249531", " CABINE VAZIA CAT PATROL 120B")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=HYPERLINK("https://www.rossileiloes.com.br/lote/detalhe/249492", "042")</f>
      </c>
      <c r="B38" s="4" t="s">
        <f>=HYPERLINK("https://www.rossileiloes.com.br/lote/detalhe/249492", " H E LINK PA CARREGADEIRA CAT 950G")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=HYPERLINK("https://www.rossileiloes.com.br/lote/detalhe/249497", "046")</f>
      </c>
      <c r="B39" s="4" t="s">
        <f>=HYPERLINK("https://www.rossileiloes.com.br/lote/detalhe/249497", " PISTÃO DO STICK ESCAVADEIRA FIATALIIS FX215")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=HYPERLINK("https://www.rossileiloes.com.br/lote/detalhe/249500", "047")</f>
      </c>
      <c r="B40" s="4" t="s">
        <f>=HYPERLINK("https://www.rossileiloes.com.br/lote/detalhe/249500", " PISTÃO DO STICK ESCAVADEIRA CAT 345C")</f>
      </c>
      <c r="C40" s="4" t="inlineStr">
        <is>
          <t>Não vendido</t>
        </is>
      </c>
      <c r="D40" s="4" t="inlineStr">
        <is>
          <t>4</t>
        </is>
      </c>
      <c r="E40" s="5" t="inlineStr">
        <is>
          <t>1.600,00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=HYPERLINK("https://www.rossileiloes.com.br/lote/detalhe/249499", "048")</f>
      </c>
      <c r="B41" s="4" t="s">
        <f>=HYPERLINK("https://www.rossileiloes.com.br/lote/detalhe/249499", " PISTÃO GEMEOS ESCAVADEIRA CAT 330")</f>
      </c>
      <c r="C41" s="4" t="inlineStr">
        <is>
          <t>Não vendido</t>
        </is>
      </c>
      <c r="D41" s="4" t="inlineStr">
        <is>
          <t>14</t>
        </is>
      </c>
      <c r="E41" s="5" t="inlineStr">
        <is>
          <t>3.600,00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=HYPERLINK("https://www.rossileiloes.com.br/lote/detalhe/249495", "049")</f>
      </c>
      <c r="B42" s="4" t="s">
        <f>=HYPERLINK("https://www.rossileiloes.com.br/lote/detalhe/249495", " PISTÃO DA LAMINA TRATOR DE ESTEIRA CAT D6T")</f>
      </c>
      <c r="C42" s="4" t="inlineStr">
        <is>
          <t>Não vendido</t>
        </is>
      </c>
      <c r="D42" s="4" t="inlineStr">
        <is>
          <t>2</t>
        </is>
      </c>
      <c r="E42" s="5" t="inlineStr">
        <is>
          <t>1.200,00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=HYPERLINK("https://www.rossileiloes.com.br/lote/detalhe/249498", "051")</f>
      </c>
      <c r="B43" s="4" t="s">
        <f>=HYPERLINK("https://www.rossileiloes.com.br/lote/detalhe/249498", " PISTÃO DO GEMEOS ESCAVADEIRA VOLVO 210")</f>
      </c>
      <c r="C43" s="4" t="inlineStr">
        <is>
          <t>Vendido</t>
        </is>
      </c>
      <c r="D43" s="4" t="inlineStr">
        <is>
          <t>4</t>
        </is>
      </c>
      <c r="E43" s="5" t="inlineStr">
        <is>
          <t>1.600,00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=HYPERLINK("https://www.rossileiloes.com.br/lote/detalhe/249493", "054")</f>
      </c>
      <c r="B44" s="4" t="s">
        <f>=HYPERLINK("https://www.rossileiloes.com.br/lote/detalhe/249493", " EIXO TRASEIRO COMPLETO PA CARREGADEIRA CAT 950G")</f>
      </c>
      <c r="C44" s="4" t="inlineStr">
        <is>
          <t>Não vendido</t>
        </is>
      </c>
      <c r="D44" s="4" t="inlineStr">
        <is>
          <t>4</t>
        </is>
      </c>
      <c r="E44" s="5" t="inlineStr">
        <is>
          <t>1.600,00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=HYPERLINK("https://www.rossileiloes.com.br/lote/detalhe/249496", "058")</f>
      </c>
      <c r="B45" s="4" t="s">
        <f>=HYPERLINK("https://www.rossileiloes.com.br/lote/detalhe/249496", " EIXO DIANTEIRO COMPLETO PATROL VOLVO G940")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=HYPERLINK("https://www.rossileiloes.com.br/lote/detalhe/249494", "059")</f>
      </c>
      <c r="B46" s="4" t="s">
        <f>=HYPERLINK("https://www.rossileiloes.com.br/lote/detalhe/249494", " EIXO PARCIAL PA CARREGADEIRA CAT 966C")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1.000,00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=HYPERLINK("https://www.rossileiloes.com.br/lote/detalhe/249501", "061")</f>
      </c>
      <c r="B47" s="4" t="s">
        <f>=HYPERLINK("https://www.rossileiloes.com.br/lote/detalhe/249501", " EIXO COMPLETO PRA ROLO COMPACTADOR")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=HYPERLINK("https://www.rossileiloes.com.br/lote/detalhe/249503", "067")</f>
      </c>
      <c r="B48" s="4" t="s">
        <f>=HYPERLINK("https://www.rossileiloes.com.br/lote/detalhe/249503", " RADIADOR DE AGUA, OLEO E WHATER COOLER ESCAVADEIRA CAT 312D")</f>
      </c>
      <c r="C48" s="4" t="inlineStr">
        <is>
          <t>Não vendido</t>
        </is>
      </c>
      <c r="D48" s="4" t="inlineStr">
        <is>
          <t>7</t>
        </is>
      </c>
      <c r="E48" s="5" t="inlineStr">
        <is>
          <t>2.200,00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=HYPERLINK("https://www.rossileiloes.com.br/lote/detalhe/249505", "068")</f>
      </c>
      <c r="B49" s="4" t="s">
        <f>=HYPERLINK("https://www.rossileiloes.com.br/lote/detalhe/249505", " COMANDO FINAL COMPLETO TRATOR DE ESTEIRA CAT D8K")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1.000,00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=HYPERLINK("https://www.rossileiloes.com.br/lote/detalhe/249504", "071")</f>
      </c>
      <c r="B50" s="4" t="s">
        <f>=HYPERLINK("https://www.rossileiloes.com.br/lote/detalhe/249504", " MOTOR VOLVO DE CAMINHÃO PARCIAL")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1.200,00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=HYPERLINK("https://www.rossileiloes.com.br/lote/detalhe/249502", "072")</f>
      </c>
      <c r="B51" s="4" t="s">
        <f>=HYPERLINK("https://www.rossileiloes.com.br/lote/detalhe/249502", " COMANDO HIDRAULICO ESCAVADEIRA KOMATSU PC-150 SERIE 5")</f>
      </c>
      <c r="C51" s="4" t="inlineStr">
        <is>
          <t>Vendido</t>
        </is>
      </c>
      <c r="D51" s="4" t="inlineStr">
        <is>
          <t>1</t>
        </is>
      </c>
      <c r="E51" s="5" t="inlineStr">
        <is>
          <t>1.000,00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=HYPERLINK("https://www.rossileiloes.com.br/lote/detalhe/249506", "073")</f>
      </c>
      <c r="B52" s="4" t="s">
        <f>=HYPERLINK("https://www.rossileiloes.com.br/lote/detalhe/249506", " REDUTOR DE GIRO ESCAVADEIRA KOMATSU PC-150 SERIE 3")</f>
      </c>
      <c r="C52" s="4" t="inlineStr">
        <is>
          <t>Não vendido</t>
        </is>
      </c>
      <c r="D52" s="4" t="inlineStr">
        <is>
          <t>2</t>
        </is>
      </c>
      <c r="E52" s="5" t="inlineStr">
        <is>
          <t>1.200,00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=HYPERLINK("https://www.rossileiloes.com.br/lote/detalhe/249464", "078")</f>
      </c>
      <c r="B53" s="4" t="s">
        <f>=HYPERLINK("https://www.rossileiloes.com.br/lote/detalhe/249464", " MOTOR DE GIRO ESCAVADEIRA CAT 320B")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=HYPERLINK("https://www.rossileiloes.com.br/lote/detalhe/249462", "079")</f>
      </c>
      <c r="B54" s="4" t="s">
        <f>=HYPERLINK("https://www.rossileiloes.com.br/lote/detalhe/249462", " BOMBA HIDRAULICA ESCAVADEIRA VOLVO 210")</f>
      </c>
      <c r="C54" s="4" t="inlineStr">
        <is>
          <t>Não vendido</t>
        </is>
      </c>
      <c r="D54" s="4" t="inlineStr">
        <is>
          <t>4</t>
        </is>
      </c>
      <c r="E54" s="5" t="inlineStr">
        <is>
          <t>1.600,00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=HYPERLINK("https://www.rossileiloes.com.br/lote/detalhe/249465", "080")</f>
      </c>
      <c r="B55" s="4" t="s">
        <f>=HYPERLINK("https://www.rossileiloes.com.br/lote/detalhe/249465", " TRANSMISSÃO PARA ROLO MARCA OKAMURA")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1.200,00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=HYPERLINK("https://www.rossileiloes.com.br/lote/detalhe/249463", "081")</f>
      </c>
      <c r="B56" s="4" t="s">
        <f>=HYPERLINK("https://www.rossileiloes.com.br/lote/detalhe/249463", " TRANSMISSÃO TRATOR DE ESTEIRA CAT D4E")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1.000,00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=HYPERLINK("https://www.rossileiloes.com.br/lote/detalhe/249471", "083")</f>
      </c>
      <c r="B57" s="4" t="s">
        <f>=HYPERLINK("https://www.rossileiloes.com.br/lote/detalhe/249471", " TRANSMISSÃO TRATOR DE ESTEIRA CAT D8N")</f>
      </c>
      <c r="C57" s="4" t="inlineStr">
        <is>
          <t>Não vendido</t>
        </is>
      </c>
      <c r="D57" s="4" t="inlineStr">
        <is>
          <t>3</t>
        </is>
      </c>
      <c r="E57" s="5" t="inlineStr">
        <is>
          <t>1.400,00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=HYPERLINK("https://www.rossileiloes.com.br/lote/detalhe/249467", "085")</f>
      </c>
      <c r="B58" s="4" t="s">
        <f>=HYPERLINK("https://www.rossileiloes.com.br/lote/detalhe/249467", " CABEÇOTE CAT MOTOR 3306")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=HYPERLINK("https://www.rossileiloes.com.br/lote/detalhe/249468", "087")</f>
      </c>
      <c r="B59" s="4" t="s">
        <f>=HYPERLINK("https://www.rossileiloes.com.br/lote/detalhe/249468", " BLOCO CAT MOTOR C6.6")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1.000,00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=HYPERLINK("https://www.rossileiloes.com.br/lote/detalhe/249470", "088")</f>
      </c>
      <c r="B60" s="4" t="s">
        <f>=HYPERLINK("https://www.rossileiloes.com.br/lote/detalhe/249470", " CABEÇOTE MOTOR PERKINS CAT 416 NO ESTADO")</f>
      </c>
      <c r="C60" s="4" t="inlineStr">
        <is>
          <t>Não vendido</t>
        </is>
      </c>
      <c r="D60" s="4" t="inlineStr">
        <is>
          <t>2</t>
        </is>
      </c>
      <c r="E60" s="5" t="inlineStr">
        <is>
          <t>1.200,00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=HYPERLINK("https://www.rossileiloes.com.br/lote/detalhe/249466", "090")</f>
      </c>
      <c r="B61" s="4" t="s">
        <f>=HYPERLINK("https://www.rossileiloes.com.br/lote/detalhe/249466", " COMANDO HIDRAULICO TRASEIRO RETRO ESCAVADEIRA JCB 3C")</f>
      </c>
      <c r="C61" s="4" t="inlineStr">
        <is>
          <t>Vendido</t>
        </is>
      </c>
      <c r="D61" s="4" t="inlineStr">
        <is>
          <t>7</t>
        </is>
      </c>
      <c r="E61" s="5" t="inlineStr">
        <is>
          <t>2.200,00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=HYPERLINK("https://www.rossileiloes.com.br/lote/detalhe/249472", "092")</f>
      </c>
      <c r="B62" s="4" t="s">
        <f>=HYPERLINK("https://www.rossileiloes.com.br/lote/detalhe/249472", " COMANDO HIDRAULICO PA CARREGADEIRA CASE W7")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=HYPERLINK("https://www.rossileiloes.com.br/lote/detalhe/249474", "096")</f>
      </c>
      <c r="B63" s="4" t="s">
        <f>=HYPERLINK("https://www.rossileiloes.com.br/lote/detalhe/249474", " COMANDO DE GRUPO DE VALVULA PA CARREGADEIRA CAT 950G")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=HYPERLINK("https://www.rossileiloes.com.br/lote/detalhe/249473", "097")</f>
      </c>
      <c r="B64" s="4" t="s">
        <f>=HYPERLINK("https://www.rossileiloes.com.br/lote/detalhe/249473", " CONVERSOR DE TORQUE TRATOR DE ESTEIRA CAT D6T")</f>
      </c>
      <c r="C64" s="4" t="inlineStr">
        <is>
          <t>Não vendido</t>
        </is>
      </c>
      <c r="D64" s="4" t="inlineStr">
        <is>
          <t>2</t>
        </is>
      </c>
      <c r="E64" s="5" t="inlineStr">
        <is>
          <t>1.200,00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=HYPERLINK("https://www.rossileiloes.com.br/lote/detalhe/249477", "099")</f>
      </c>
      <c r="B65" s="4" t="s">
        <f>=HYPERLINK("https://www.rossileiloes.com.br/lote/detalhe/249477", " MOTOR DE GIRO ESCAVADEIRA CAT 345C")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1.000,00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=HYPERLINK("https://www.rossileiloes.com.br/lote/detalhe/249476", "100")</f>
      </c>
      <c r="B66" s="4" t="s">
        <f>=HYPERLINK("https://www.rossileiloes.com.br/lote/detalhe/249476", " REDUTOR DE TRAÇÃO ESCAVADEIRA CAT 330")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1.000,00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=HYPERLINK("https://www.rossileiloes.com.br/lote/detalhe/249475", "102")</f>
      </c>
      <c r="B67" s="4" t="s">
        <f>=HYPERLINK("https://www.rossileiloes.com.br/lote/detalhe/249475", " COMANDO FINAL ESCAVDEIRA CAT 345C")</f>
      </c>
      <c r="C67" s="4" t="inlineStr">
        <is>
          <t>Não vendido</t>
        </is>
      </c>
      <c r="D67" s="4" t="inlineStr">
        <is>
          <t>6</t>
        </is>
      </c>
      <c r="E67" s="5" t="inlineStr">
        <is>
          <t>2.000,00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=HYPERLINK("https://www.rossileiloes.com.br/lote/detalhe/249483", "103")</f>
      </c>
      <c r="B68" s="4" t="s">
        <f>=HYPERLINK("https://www.rossileiloes.com.br/lote/detalhe/249483", " COMANDO HIDRAULICO ESCAVADEIRA CAT 345C")</f>
      </c>
      <c r="C68" s="4" t="inlineStr">
        <is>
          <t>Não vendido</t>
        </is>
      </c>
      <c r="D68" s="4" t="inlineStr">
        <is>
          <t>3</t>
        </is>
      </c>
      <c r="E68" s="5" t="inlineStr">
        <is>
          <t>1.400,00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=HYPERLINK("https://www.rossileiloes.com.br/lote/detalhe/249482", "104")</f>
      </c>
      <c r="B69" s="4" t="s">
        <f>=HYPERLINK("https://www.rossileiloes.com.br/lote/detalhe/249482", " COMANDO HIDRAULICO PA CARREGADEIRA CAT 950G")</f>
      </c>
      <c r="C69" s="4" t="inlineStr">
        <is>
          <t>Não vendido</t>
        </is>
      </c>
      <c r="D69" s="4" t="inlineStr">
        <is>
          <t>4</t>
        </is>
      </c>
      <c r="E69" s="5" t="inlineStr">
        <is>
          <t>1.600,00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=HYPERLINK("https://www.rossileiloes.com.br/lote/detalhe/249481", "105")</f>
      </c>
      <c r="B70" s="4" t="s">
        <f>=HYPERLINK("https://www.rossileiloes.com.br/lote/detalhe/249481", " BOMBA HIDRAULICA TRATOR DE ESTEIRA CAT D6T")</f>
      </c>
      <c r="C70" s="4" t="inlineStr">
        <is>
          <t>Não vendido</t>
        </is>
      </c>
      <c r="D70" s="4" t="inlineStr">
        <is>
          <t>4</t>
        </is>
      </c>
      <c r="E70" s="5" t="inlineStr">
        <is>
          <t>1.600,00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=HYPERLINK("https://www.rossileiloes.com.br/lote/detalhe/249478", "106")</f>
      </c>
      <c r="B71" s="4" t="s">
        <f>=HYPERLINK("https://www.rossileiloes.com.br/lote/detalhe/249478", " BOMBA DIRECIONAL TRATOR DE ESTEIRA CAT D8N")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1.000,00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=HYPERLINK("https://www.rossileiloes.com.br/lote/detalhe/249480", "107")</f>
      </c>
      <c r="B72" s="4" t="s">
        <f>=HYPERLINK("https://www.rossileiloes.com.br/lote/detalhe/249480", " COMANDO HIDRAULICO TRATOR DE ESTEIRA CAT D6T")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1.000,00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=HYPERLINK("https://www.rossileiloes.com.br/lote/detalhe/249479", "109")</f>
      </c>
      <c r="B73" s="4" t="s">
        <f>=HYPERLINK("https://www.rossileiloes.com.br/lote/detalhe/249479", " HELICE, MOTOR DE HELICE E DEFLETOR PA CARREGADEIRA HYUNDAI 757")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1.000,00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=HYPERLINK("https://www.rossileiloes.com.br/lote/detalhe/249484", "110")</f>
      </c>
      <c r="B74" s="4" t="s">
        <f>=HYPERLINK("https://www.rossileiloes.com.br/lote/detalhe/249484", " BOMBA DE TRANSMISSÃO TRATOR DE ESTEIRA CAT D6T")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1.000,00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=HYPERLINK("https://www.rossileiloes.com.br/lote/detalhe/249489", "111")</f>
      </c>
      <c r="B75" s="4" t="s">
        <f>=HYPERLINK("https://www.rossileiloes.com.br/lote/detalhe/249489", " MOTOR DE HÉLICE ESCAVDEIRA CAT 330")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1.000,00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=HYPERLINK("https://www.rossileiloes.com.br/lote/detalhe/249488", "112")</f>
      </c>
      <c r="B76" s="4" t="s">
        <f>=HYPERLINK("https://www.rossileiloes.com.br/lote/detalhe/249488", " BOMBA DE FREIO E DIRECIONAL PA CARREGADEIRA CAT 950G")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1.000,00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=HYPERLINK("https://www.rossileiloes.com.br/lote/detalhe/249490", "113")</f>
      </c>
      <c r="B77" s="4" t="s">
        <f>=HYPERLINK("https://www.rossileiloes.com.br/lote/detalhe/249490", " BOMBA DE FREIO TRATOR DE ESTEIRA KOMATSU D61")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1.000,00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=HYPERLINK("https://www.rossileiloes.com.br/lote/detalhe/249485", "114")</f>
      </c>
      <c r="B78" s="4" t="s">
        <f>=HYPERLINK("https://www.rossileiloes.com.br/lote/detalhe/249485", " MOTOR DE GIRO TRATOR DE ESTEIRA CAT D8N")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1.000,00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=HYPERLINK("https://www.rossileiloes.com.br/lote/detalhe/249486", "115")</f>
      </c>
      <c r="B79" s="4" t="s">
        <f>=HYPERLINK("https://www.rossileiloes.com.br/lote/detalhe/249486", " BOMBA HIDRAULICA TRATOR DE ESTEIRA CAT D8N")</f>
      </c>
      <c r="C79" s="4" t="inlineStr">
        <is>
          <t>Não vendido</t>
        </is>
      </c>
      <c r="D79" s="4" t="inlineStr">
        <is>
          <t>2</t>
        </is>
      </c>
      <c r="E79" s="5" t="inlineStr">
        <is>
          <t>1.200,00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=HYPERLINK("https://www.rossileiloes.com.br/lote/detalhe/249491", "116")</f>
      </c>
      <c r="B80" s="4" t="s">
        <f>=HYPERLINK("https://www.rossileiloes.com.br/lote/detalhe/249491", " BOMBA DIRECIONAL TRATOR DE ESTEIRA CAT D8N")</f>
      </c>
      <c r="C80" s="4" t="inlineStr">
        <is>
          <t>Não vendido</t>
        </is>
      </c>
      <c r="D80" s="4" t="inlineStr">
        <is>
          <t>3</t>
        </is>
      </c>
      <c r="E80" s="5" t="inlineStr">
        <is>
          <t>1.400,00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=HYPERLINK("https://www.rossileiloes.com.br/lote/detalhe/249487", "117")</f>
      </c>
      <c r="B81" s="4" t="s">
        <f>=HYPERLINK("https://www.rossileiloes.com.br/lote/detalhe/249487", " GRUPO DE VALVULA ESCAVADEIRA VOLVO 210")</f>
      </c>
      <c r="C81" s="4" t="inlineStr">
        <is>
          <t>Vendido</t>
        </is>
      </c>
      <c r="D81" s="4" t="inlineStr">
        <is>
          <t>1</t>
        </is>
      </c>
      <c r="E81" s="5" t="inlineStr">
        <is>
          <t>1.000,00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=HYPERLINK("https://www.rossileiloes.com.br/lote/detalhe/249532", "122")</f>
      </c>
      <c r="B82" s="4" t="s">
        <f>=HYPERLINK("https://www.rossileiloes.com.br/lote/detalhe/249532", " PAR DE PISTÃO APROX. 65 CM")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1.000,00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=HYPERLINK("https://www.rossileiloes.com.br/lote/detalhe/249534", "125")</f>
      </c>
      <c r="B83" s="4" t="s">
        <f>=HYPERLINK("https://www.rossileiloes.com.br/lote/detalhe/249534", " BOMBA LUVA DOSADORA MOTOR 3306")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1.000,00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=HYPERLINK("https://www.rossileiloes.com.br/lote/detalhe/249535", "127")</f>
      </c>
      <c r="B84" s="4" t="s">
        <f>=HYPERLINK("https://www.rossileiloes.com.br/lote/detalhe/249535", " BOMBA DE ALTA MOTOR 3116")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1.000,00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=HYPERLINK("https://www.rossileiloes.com.br/lote/detalhe/249536", "128")</f>
      </c>
      <c r="B85" s="4" t="s">
        <f>=HYPERLINK("https://www.rossileiloes.com.br/lote/detalhe/249536", " BOMBA PT DO MOTOR CUMMINS BIG CAN")</f>
      </c>
      <c r="C85" s="4" t="inlineStr">
        <is>
          <t>Não vendido</t>
        </is>
      </c>
      <c r="D85" s="4" t="inlineStr">
        <is>
          <t>2</t>
        </is>
      </c>
      <c r="E85" s="5" t="inlineStr">
        <is>
          <t>1.200,00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=HYPERLINK("https://www.rossileiloes.com.br/lote/detalhe/249533", "129")</f>
      </c>
      <c r="B86" s="4" t="s">
        <f>=HYPERLINK("https://www.rossileiloes.com.br/lote/detalhe/249533", " BOMBA DE ALTA MOTOR 3116")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1.000,00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=HYPERLINK("https://www.rossileiloes.com.br/lote/detalhe/249537", "130")</f>
      </c>
      <c r="B87" s="4" t="s">
        <f>=HYPERLINK("https://www.rossileiloes.com.br/lote/detalhe/249537", " RADIADOR COMPLETO PATROL FIATIALLIS FG85")</f>
      </c>
      <c r="C87" s="4" t="inlineStr">
        <is>
          <t>Não vendido</t>
        </is>
      </c>
      <c r="D87" s="4" t="inlineStr">
        <is>
          <t>2</t>
        </is>
      </c>
      <c r="E87" s="5" t="inlineStr">
        <is>
          <t>1.200,00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=HYPERLINK("https://www.rossileiloes.com.br/lote/detalhe/249538", "131")</f>
      </c>
      <c r="B88" s="4" t="s">
        <f>=HYPERLINK("https://www.rossileiloes.com.br/lote/detalhe/249538", " RADIADOR DE AGUA E MASCARA PÁ CARREGADEIRA CAT 930")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1.000,00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=HYPERLINK("https://www.rossileiloes.com.br/lote/detalhe/249540", "132")</f>
      </c>
      <c r="B89" s="4" t="s">
        <f>=HYPERLINK("https://www.rossileiloes.com.br/lote/detalhe/249540", " RADIADOR DE AGUA E MASCARA CAT PATROL 120B")</f>
      </c>
      <c r="C89" s="4" t="inlineStr">
        <is>
          <t>Não vendido</t>
        </is>
      </c>
      <c r="D89" s="4" t="inlineStr">
        <is>
          <t>2</t>
        </is>
      </c>
      <c r="E89" s="5" t="inlineStr">
        <is>
          <t>1.200,00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=HYPERLINK("https://www.rossileiloes.com.br/lote/detalhe/249539", "134")</f>
      </c>
      <c r="B90" s="4" t="s">
        <f>=HYPERLINK("https://www.rossileiloes.com.br/lote/detalhe/249539", " PAR DE PISTÃO DE APROX. 70CM")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1.000,00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=HYPERLINK("https://www.rossileiloes.com.br/lote/detalhe/249542", "140")</f>
      </c>
      <c r="B91" s="4" t="s">
        <f>=HYPERLINK("https://www.rossileiloes.com.br/lote/detalhe/249542", " MOTO BOMBA A DIESEL MARCA BRANCO 13CV NOVA E SEM USO, ENTRADA E SAIDA DE 3 1\2 POLEGADAS")</f>
      </c>
      <c r="C91" s="4" t="inlineStr">
        <is>
          <t>Não vendido</t>
        </is>
      </c>
      <c r="D91" s="4" t="inlineStr">
        <is>
          <t>42</t>
        </is>
      </c>
      <c r="E91" s="5" t="inlineStr">
        <is>
          <t>5.100,00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=HYPERLINK("https://www.rossileiloes.com.br/lote/detalhe/249546", "144")</f>
      </c>
      <c r="B92" s="4" t="s">
        <f>=HYPERLINK("https://www.rossileiloes.com.br/lote/detalhe/249546", " PTO VOLVO G940")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=HYPERLINK("https://www.rossileiloes.com.br/lote/detalhe/249545", "146")</f>
      </c>
      <c r="B93" s="4" t="s">
        <f>=HYPERLINK("https://www.rossileiloes.com.br/lote/detalhe/249545", " CONCHA APLICAÇÃO PÁ CARREGADEIRA 966C E 966R")</f>
      </c>
      <c r="C93" s="4" t="inlineStr">
        <is>
          <t>Não vendido</t>
        </is>
      </c>
      <c r="D93" s="4" t="inlineStr">
        <is>
          <t>9</t>
        </is>
      </c>
      <c r="E93" s="5" t="inlineStr">
        <is>
          <t>2.600,00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=HYPERLINK("https://www.rossileiloes.com.br/lote/detalhe/249551", "147")</f>
      </c>
      <c r="B94" s="4" t="s">
        <f>=HYPERLINK("https://www.rossileiloes.com.br/lote/detalhe/249551", " CHICOTE PARCIAL PÁ CARREGADEIRA CAT 950H")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1.000,00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=HYPERLINK("https://www.rossileiloes.com.br/lote/detalhe/249555", "148")</f>
      </c>
      <c r="B95" s="4" t="s">
        <f>=HYPERLINK("https://www.rossileiloes.com.br/lote/detalhe/249555", " CAIXA DE AR ESCAVADEIRA CASE CX220")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=HYPERLINK("https://www.rossileiloes.com.br/lote/detalhe/249550", "149")</f>
      </c>
      <c r="B96" s="4" t="s">
        <f>=HYPERLINK("https://www.rossileiloes.com.br/lote/detalhe/249550", " CAIXA DE AR ESCAVADEIRA CAT 312DL")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1.000,00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=HYPERLINK("https://www.rossileiloes.com.br/lote/detalhe/249553", "150")</f>
      </c>
      <c r="B97" s="4" t="s">
        <f>=HYPERLINK("https://www.rossileiloes.com.br/lote/detalhe/249553", " CAIXA DE AR ESCAVADEIRA CAT 312DL")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=HYPERLINK("https://www.rossileiloes.com.br/lote/detalhe/249548", "151")</f>
      </c>
      <c r="B98" s="4" t="s">
        <f>=HYPERLINK("https://www.rossileiloes.com.br/lote/detalhe/249548", " CAIXA DE AR ESCAVADEIRA CAT 320 B")</f>
      </c>
      <c r="C98" s="4" t="inlineStr">
        <is>
          <t>Não vendido</t>
        </is>
      </c>
      <c r="D98" s="4" t="inlineStr">
        <is>
          <t>2</t>
        </is>
      </c>
      <c r="E98" s="5" t="inlineStr">
        <is>
          <t>1.200,00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=HYPERLINK("https://www.rossileiloes.com.br/lote/detalhe/249554", "152")</f>
      </c>
      <c r="B99" s="4" t="s">
        <f>=HYPERLINK("https://www.rossileiloes.com.br/lote/detalhe/249554", " 2 CAIXA DE AR ESCAVADEIRA HYUNDAI 320 E 210")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1.000,00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=HYPERLINK("https://www.rossileiloes.com.br/lote/detalhe/249549", "154")</f>
      </c>
      <c r="B100" s="4" t="s">
        <f>=HYPERLINK("https://www.rossileiloes.com.br/lote/detalhe/249549", " MODULO: 417-6011")</f>
      </c>
      <c r="C100" s="4" t="inlineStr">
        <is>
          <t>Não vendido</t>
        </is>
      </c>
      <c r="D100" s="4" t="inlineStr">
        <is>
          <t>5</t>
        </is>
      </c>
      <c r="E100" s="5" t="inlineStr">
        <is>
          <t>1.800,00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=HYPERLINK("https://www.rossileiloes.com.br/lote/detalhe/249547", "155")</f>
      </c>
      <c r="B101" s="4" t="s">
        <f>=HYPERLINK("https://www.rossileiloes.com.br/lote/detalhe/249547", " LOTE DE MÓDULOS: 228-0382, 279-7655X , KOMATSU 14690, 366-8821")</f>
      </c>
      <c r="C101" s="4" t="inlineStr">
        <is>
          <t>Não vendido</t>
        </is>
      </c>
      <c r="D101" s="4" t="inlineStr">
        <is>
          <t>45</t>
        </is>
      </c>
      <c r="E101" s="5" t="inlineStr">
        <is>
          <t>9.800,00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=HYPERLINK("https://www.rossileiloes.com.br/lote/detalhe/249552", "156")</f>
      </c>
      <c r="B102" s="4" t="s">
        <f>=HYPERLINK("https://www.rossileiloes.com.br/lote/detalhe/249552", " MÓDULO: 10R-4092")</f>
      </c>
      <c r="C102" s="4" t="inlineStr">
        <is>
          <t>Não vendido</t>
        </is>
      </c>
      <c r="D102" s="4" t="inlineStr">
        <is>
          <t>3</t>
        </is>
      </c>
      <c r="E102" s="5" t="inlineStr">
        <is>
          <t>1.400,00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=HYPERLINK("https://www.rossileiloes.com.br/lote/detalhe/249556", "157")</f>
      </c>
      <c r="B103" s="4" t="s">
        <f>=HYPERLINK("https://www.rossileiloes.com.br/lote/detalhe/249556", "PÁ CARREGADEIRA FIATALLIS FR12 HD. FALTA MOTOR, TRANSMISSÃO, BATERIA E 3 RODAS COM PNEU, MÁQUINA EM ÓTIMO ESTADO ")</f>
      </c>
      <c r="C103" s="4" t="inlineStr">
        <is>
          <t>Não vendido</t>
        </is>
      </c>
      <c r="D103" s="4" t="inlineStr">
        <is>
          <t>51</t>
        </is>
      </c>
      <c r="E103" s="5" t="inlineStr">
        <is>
          <t>20.100,00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=HYPERLINK("https://www.rossileiloes.com.br/lote/detalhe/249628", "158")</f>
      </c>
      <c r="B104" s="4" t="s">
        <f>=HYPERLINK("https://www.rossileiloes.com.br/lote/detalhe/249628", " CABEÇOTE 3304 NO ESTADO")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1.000,00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=HYPERLINK("https://www.rossileiloes.com.br/lote/detalhe/249633", "159")</f>
      </c>
      <c r="B105" s="4" t="s">
        <f>=HYPERLINK("https://www.rossileiloes.com.br/lote/detalhe/249633", " CONVERSOR DE TORQUE JCB 3C")</f>
      </c>
      <c r="C105" s="4" t="inlineStr">
        <is>
          <t>Não vendido</t>
        </is>
      </c>
      <c r="D105" s="4" t="inlineStr">
        <is>
          <t>1</t>
        </is>
      </c>
      <c r="E105" s="5" t="inlineStr">
        <is>
          <t>1.000,00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=HYPERLINK("https://www.rossileiloes.com.br/lote/detalhe/249639", "160")</f>
      </c>
      <c r="B106" s="4" t="s">
        <f>=HYPERLINK("https://www.rossileiloes.com.br/lote/detalhe/249639", " CONVERSOR DE TORQUE CAT 420\416")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1.000,00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=HYPERLINK("https://www.rossileiloes.com.br/lote/detalhe/249631", "161")</f>
      </c>
      <c r="B107" s="4" t="s">
        <f>=HYPERLINK("https://www.rossileiloes.com.br/lote/detalhe/249631", " CHICOTE CABINE ESCAVADEIRA CAT 320B")</f>
      </c>
      <c r="C107" s="4" t="inlineStr">
        <is>
          <t>Vendido</t>
        </is>
      </c>
      <c r="D107" s="4" t="inlineStr">
        <is>
          <t>1</t>
        </is>
      </c>
      <c r="E107" s="5" t="inlineStr">
        <is>
          <t>1.000,00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=HYPERLINK("https://www.rossileiloes.com.br/lote/detalhe/249642", "162")</f>
      </c>
      <c r="B108" s="4" t="s">
        <f>=HYPERLINK("https://www.rossileiloes.com.br/lote/detalhe/249642", " CHICOTE DA TRANSMISSÃO PA CARREGADEIRA CAT 950G")</f>
      </c>
      <c r="C108" s="4" t="inlineStr">
        <is>
          <t>Não vendido</t>
        </is>
      </c>
      <c r="D108" s="4" t="inlineStr">
        <is>
          <t>1</t>
        </is>
      </c>
      <c r="E108" s="5" t="inlineStr">
        <is>
          <t>1.000,00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=HYPERLINK("https://www.rossileiloes.com.br/lote/detalhe/249626", "163")</f>
      </c>
      <c r="B109" s="4" t="s">
        <f>=HYPERLINK("https://www.rossileiloes.com.br/lote/detalhe/249626", " CHICOTE DO MOTOR C7")</f>
      </c>
      <c r="C109" s="4" t="inlineStr">
        <is>
          <t>Não vendido</t>
        </is>
      </c>
      <c r="D109" s="4" t="inlineStr">
        <is>
          <t>1</t>
        </is>
      </c>
      <c r="E109" s="5" t="inlineStr">
        <is>
          <t>1.000,00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=HYPERLINK("https://www.rossileiloes.com.br/lote/detalhe/249632", "164")</f>
      </c>
      <c r="B110" s="4" t="s">
        <f>=HYPERLINK("https://www.rossileiloes.com.br/lote/detalhe/249632", " CHICOTE DO PAINEL E CABINE TRATOR DE ESTEIRA D6T")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=HYPERLINK("https://www.rossileiloes.com.br/lote/detalhe/249624", "165")</f>
      </c>
      <c r="B111" s="4" t="s">
        <f>=HYPERLINK("https://www.rossileiloes.com.br/lote/detalhe/249624", " CHICOTE DA CABINE PA CARREGADEIRA CASE 721")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=HYPERLINK("https://www.rossileiloes.com.br/lote/detalhe/249643", "166")</f>
      </c>
      <c r="B112" s="4" t="s">
        <f>=HYPERLINK("https://www.rossileiloes.com.br/lote/detalhe/249643", " CAIXA DE AR RETRO ESCAVADEIRA JCB 3C")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=HYPERLINK("https://www.rossileiloes.com.br/lote/detalhe/249625", "167")</f>
      </c>
      <c r="B113" s="4" t="s">
        <f>=HYPERLINK("https://www.rossileiloes.com.br/lote/detalhe/249625", " CHICOTE CABINE PA CARREGADEIRA 950G")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1.000,00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=HYPERLINK("https://www.rossileiloes.com.br/lote/detalhe/249629", "168")</f>
      </c>
      <c r="B114" s="4" t="s">
        <f>=HYPERLINK("https://www.rossileiloes.com.br/lote/detalhe/249629", " BOMBA HIDRAULICA PATROL FG85")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=HYPERLINK("https://www.rossileiloes.com.br/lote/detalhe/249627", "169")</f>
      </c>
      <c r="B115" s="4" t="s">
        <f>=HYPERLINK("https://www.rossileiloes.com.br/lote/detalhe/249627", " CABEÇOTE DO MOTOR PERKINS 416")</f>
      </c>
      <c r="C115" s="4" t="inlineStr">
        <is>
          <t>Não vendido</t>
        </is>
      </c>
      <c r="D115" s="4" t="inlineStr">
        <is>
          <t>1</t>
        </is>
      </c>
      <c r="E115" s="5" t="inlineStr">
        <is>
          <t>1.000,00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=HYPERLINK("https://www.rossileiloes.com.br/lote/detalhe/249630", "170")</f>
      </c>
      <c r="B116" s="4" t="s">
        <f>=HYPERLINK("https://www.rossileiloes.com.br/lote/detalhe/249630", " PAR DE BOMBA HIDRAULICA DA ACABADORA DE ASFALTO VOGELE")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=HYPERLINK("https://www.rossileiloes.com.br/lote/detalhe/249641", "171")</f>
      </c>
      <c r="B117" s="4" t="s">
        <f>=HYPERLINK("https://www.rossileiloes.com.br/lote/detalhe/249641", " LOTE COM 4 CORRENTES FG85")</f>
      </c>
      <c r="C117" s="4" t="inlineStr">
        <is>
          <t>Não vendido</t>
        </is>
      </c>
      <c r="D117" s="4" t="inlineStr">
        <is>
          <t>1</t>
        </is>
      </c>
      <c r="E117" s="5" t="inlineStr">
        <is>
          <t>1.000,00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=HYPERLINK("https://www.rossileiloes.com.br/lote/detalhe/249638", "172")</f>
      </c>
      <c r="B118" s="4" t="s">
        <f>=HYPERLINK("https://www.rossileiloes.com.br/lote/detalhe/249638", "[ VÍDEO ] ROLO COMPACTADOR DYNAPAC LR-100")</f>
      </c>
      <c r="C118" s="4" t="inlineStr">
        <is>
          <t>Não vendido</t>
        </is>
      </c>
      <c r="D118" s="4" t="inlineStr">
        <is>
          <t>42</t>
        </is>
      </c>
      <c r="E118" s="5" t="inlineStr">
        <is>
          <t>51.000,00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=HYPERLINK("https://www.rossileiloes.com.br/lote/detalhe/249640", "173")</f>
      </c>
      <c r="B119" s="4" t="s">
        <f>=HYPERLINK("https://www.rossileiloes.com.br/lote/detalhe/249640", "[ VÍDEO ] ROLO COMPACTADOR DE PNEU CP-30")</f>
      </c>
      <c r="C119" s="4" t="inlineStr">
        <is>
          <t>Não vendido</t>
        </is>
      </c>
      <c r="D119" s="4" t="inlineStr">
        <is>
          <t>6</t>
        </is>
      </c>
      <c r="E119" s="5" t="inlineStr">
        <is>
          <t>110.500,00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=HYPERLINK("https://www.rossileiloes.com.br/lote/detalhe/249635", "174")</f>
      </c>
      <c r="B120" s="4" t="s">
        <f>=HYPERLINK("https://www.rossileiloes.com.br/lote/detalhe/249635", " MODULOS CÓD:262-2879, 374-2640, MÓDULO DO PAINEL XCMG, UT0028-104")</f>
      </c>
      <c r="C120" s="4" t="inlineStr">
        <is>
          <t>Não vendido</t>
        </is>
      </c>
      <c r="D120" s="4" t="inlineStr">
        <is>
          <t>2</t>
        </is>
      </c>
      <c r="E120" s="5" t="inlineStr">
        <is>
          <t>1.200,00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=HYPERLINK("https://www.rossileiloes.com.br/lote/detalhe/249636", "175")</f>
      </c>
      <c r="B121" s="4" t="s">
        <f>=HYPERLINK("https://www.rossileiloes.com.br/lote/detalhe/249636", " MODULOS CÓD: MODULO VOLVO 21N6-42101, 239-8320, VOLVO 11986, VOLVO 1145086420DE")</f>
      </c>
      <c r="C121" s="4" t="inlineStr">
        <is>
          <t>Não vendido</t>
        </is>
      </c>
      <c r="D121" s="4" t="inlineStr">
        <is>
          <t>4</t>
        </is>
      </c>
      <c r="E121" s="5" t="inlineStr">
        <is>
          <t>1.600,00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=HYPERLINK("https://www.rossileiloes.com.br/lote/detalhe/249637", "176")</f>
      </c>
      <c r="B122" s="4" t="s">
        <f>=HYPERLINK("https://www.rossileiloes.com.br/lote/detalhe/249637", " MODULO: VOLVO G940")</f>
      </c>
      <c r="C122" s="4" t="inlineStr">
        <is>
          <t>Não vendido</t>
        </is>
      </c>
      <c r="D122" s="4" t="inlineStr">
        <is>
          <t>1</t>
        </is>
      </c>
      <c r="E122" s="5" t="inlineStr">
        <is>
          <t>1.000,00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=HYPERLINK("https://www.rossileiloes.com.br/lote/detalhe/249634", "177")</f>
      </c>
      <c r="B123" s="4" t="s">
        <f>=HYPERLINK("https://www.rossileiloes.com.br/lote/detalhe/249634", " MODULOS CÓD: 221-8874, KOMATSU 7835-31-3017, HYUNDAI, 582-6898")</f>
      </c>
      <c r="C123" s="4" t="inlineStr">
        <is>
          <t>Não vendido</t>
        </is>
      </c>
      <c r="D123" s="4" t="inlineStr">
        <is>
          <t>7</t>
        </is>
      </c>
      <c r="E123" s="5" t="inlineStr">
        <is>
          <t>2.200,00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=HYPERLINK("https://www.rossileiloes.com.br/lote/detalhe/249648", "178")</f>
      </c>
      <c r="B124" s="4" t="s">
        <f>=HYPERLINK("https://www.rossileiloes.com.br/lote/detalhe/249648", " BLOCO 3304 NO ESTADO")</f>
      </c>
      <c r="C124" s="4" t="inlineStr">
        <is>
          <t>Não vendido</t>
        </is>
      </c>
      <c r="D124" s="4" t="inlineStr">
        <is>
          <t>1</t>
        </is>
      </c>
      <c r="E124" s="5" t="inlineStr">
        <is>
          <t>1.000,00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=HYPERLINK("https://www.rossileiloes.com.br/lote/detalhe/249647", "179")</f>
      </c>
      <c r="B125" s="4" t="s">
        <f>=HYPERLINK("https://www.rossileiloes.com.br/lote/detalhe/249647", "MOTOR ANTIGO TRATOR DE ESTEIRA D4C NO ESTADO")</f>
      </c>
      <c r="C125" s="4" t="inlineStr">
        <is>
          <t>Não vendido</t>
        </is>
      </c>
      <c r="D125" s="4" t="inlineStr">
        <is>
          <t>1</t>
        </is>
      </c>
      <c r="E125" s="5" t="inlineStr">
        <is>
          <t>1.000,00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=HYPERLINK("https://www.rossileiloes.com.br/lote/detalhe/249646", "180")</f>
      </c>
      <c r="B126" s="4" t="s">
        <f>=HYPERLINK("https://www.rossileiloes.com.br/lote/detalhe/249646", " CONCHA APLICAÇÃO ESCAVADEIRA JCB JS200")</f>
      </c>
      <c r="C126" s="4" t="inlineStr">
        <is>
          <t>Não vendido</t>
        </is>
      </c>
      <c r="D126" s="4" t="inlineStr">
        <is>
          <t>2</t>
        </is>
      </c>
      <c r="E126" s="5" t="inlineStr">
        <is>
          <t>1.200,00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=HYPERLINK("https://www.rossileiloes.com.br/lote/detalhe/249649", "181")</f>
      </c>
      <c r="B127" s="4" t="s">
        <f>=HYPERLINK("https://www.rossileiloes.com.br/lote/detalhe/249649", " CABINE ESCAVADEIRA JCB JS200")</f>
      </c>
      <c r="C127" s="4" t="inlineStr">
        <is>
          <t>Não vendido</t>
        </is>
      </c>
      <c r="D127" s="4" t="inlineStr">
        <is>
          <t>1</t>
        </is>
      </c>
      <c r="E127" s="5" t="inlineStr">
        <is>
          <t>1.000,00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=HYPERLINK("https://www.rossileiloes.com.br/lote/detalhe/249645", "182")</f>
      </c>
      <c r="B128" s="4" t="s">
        <f>=HYPERLINK("https://www.rossileiloes.com.br/lote/detalhe/249645", " BOMBA HIDRAULICA ESCAVADEIRA CAT 336D")</f>
      </c>
      <c r="C128" s="4" t="inlineStr">
        <is>
          <t>Não vendido</t>
        </is>
      </c>
      <c r="D128" s="4" t="inlineStr">
        <is>
          <t>4</t>
        </is>
      </c>
      <c r="E128" s="5" t="inlineStr">
        <is>
          <t>1.600,00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=HYPERLINK("https://www.rossileiloes.com.br/lote/detalhe/249653", "183")</f>
      </c>
      <c r="B129" s="4" t="s">
        <f>=HYPERLINK("https://www.rossileiloes.com.br/lote/detalhe/249653", "LOTE COM 8 ROLETES TRATOR DE ESTEIRA CAT D6T")</f>
      </c>
      <c r="C129" s="4" t="inlineStr">
        <is>
          <t>Não vendido</t>
        </is>
      </c>
      <c r="D129" s="4" t="inlineStr">
        <is>
          <t>5</t>
        </is>
      </c>
      <c r="E129" s="5" t="inlineStr">
        <is>
          <t>1.800,00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=HYPERLINK("https://www.rossileiloes.com.br/lote/detalhe/249655", "184")</f>
      </c>
      <c r="B130" s="4" t="s">
        <f>=HYPERLINK("https://www.rossileiloes.com.br/lote/detalhe/249655", "RADIADOR ESCAVADEIRA CAT 336D")</f>
      </c>
      <c r="C130" s="4" t="inlineStr">
        <is>
          <t>Não vendido</t>
        </is>
      </c>
      <c r="D130" s="4" t="inlineStr">
        <is>
          <t>5</t>
        </is>
      </c>
      <c r="E130" s="5" t="inlineStr">
        <is>
          <t>1.800,00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=HYPERLINK("https://www.rossileiloes.com.br/lote/detalhe/249656", "185")</f>
      </c>
      <c r="B131" s="4" t="s">
        <f>=HYPERLINK("https://www.rossileiloes.com.br/lote/detalhe/249656", "CABEÇOTE 3066 NO ESTADO")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=HYPERLINK("https://www.rossileiloes.com.br/lote/detalhe/249658", "186")</f>
      </c>
      <c r="B132" s="4" t="s">
        <f>=HYPERLINK("https://www.rossileiloes.com.br/lote/detalhe/249658", "[ VÍDEOS ] ROLO CA15 VA ANO 98")</f>
      </c>
      <c r="C132" s="4" t="inlineStr">
        <is>
          <t>Não vendido</t>
        </is>
      </c>
      <c r="D132" s="4" t="inlineStr">
        <is>
          <t>3</t>
        </is>
      </c>
      <c r="E132" s="5" t="inlineStr">
        <is>
          <t>91.000,00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=HYPERLINK("https://www.rossileiloes.com.br/lote/detalhe/249659", "187")</f>
      </c>
      <c r="B133" s="4" t="s">
        <f>=HYPERLINK("https://www.rossileiloes.com.br/lote/detalhe/249659", " TRATOR MASSEY FERGUSON 290 ANO 86")</f>
      </c>
      <c r="C133" s="4" t="inlineStr">
        <is>
          <t>Não vendido</t>
        </is>
      </c>
      <c r="D133" s="4" t="inlineStr">
        <is>
          <t>1</t>
        </is>
      </c>
      <c r="E133" s="5" t="inlineStr">
        <is>
          <t>35.000,00</t>
        </is>
      </c>
      <c r="F133" s="4" t="inlineStr">
        <is>
          <t>1000.00</t>
        </is>
      </c>
    </row>
    <row collapsed="false" customFormat="false" customHeight="false" hidden="false" ht="12.1" outlineLevel="0" r="134">
      <c r="A134" s="5" t="s">
        <f>=HYPERLINK("https://www.rossileiloes.com.br/lote/detalhe/249660", "188")</f>
      </c>
      <c r="B134" s="4" t="s">
        <f>=HYPERLINK("https://www.rossileiloes.com.br/lote/detalhe/249660", " ESCAVADEIRA POCLAIN LC80 ANO 82")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38.000,00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=HYPERLINK("https://www.rossileiloes.com.br/lote/detalhe/249661", "189")</f>
      </c>
      <c r="B135" s="4" t="s">
        <f>=HYPERLINK("https://www.rossileiloes.com.br/lote/detalhe/249661", " ESCAVADEIRA ZOOMLION DE 6 TON ANO 2011")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90.000,00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=HYPERLINK("https://www.rossileiloes.com.br/lote/detalhe/249662", "190")</f>
      </c>
      <c r="B136" s="4" t="s">
        <f>=HYPERLINK("https://www.rossileiloes.com.br/lote/detalhe/249662", " EMPILHADEIRA KOMATSU 25 TON MOTOR CUMMINS ANO 82")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100.000,00</t>
        </is>
      </c>
      <c r="F136" s="4" t="inlineStr">
        <is>
          <t>1000.00</t>
        </is>
      </c>
    </row>
    <row collapsed="false" customFormat="false" customHeight="false" hidden="false" ht="12.1" outlineLevel="0" r="137">
      <c r="A137" s="5" t="s">
        <f>=HYPERLINK("https://www.rossileiloes.com.br/lote/detalhe/249663", "191")</f>
      </c>
      <c r="B137" s="4" t="s">
        <f>=HYPERLINK("https://www.rossileiloes.com.br/lote/detalhe/249663", " RETRO ESCAVADEIRA CAT 416E ANO 2016")</f>
      </c>
      <c r="C137" s="4" t="inlineStr">
        <is>
          <t>Não vendido</t>
        </is>
      </c>
      <c r="D137" s="4" t="inlineStr">
        <is>
          <t>6</t>
        </is>
      </c>
      <c r="E137" s="5" t="inlineStr">
        <is>
          <t>125.000,00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=HYPERLINK("https://www.rossileiloes.com.br/lote/detalhe/249664", "192")</f>
      </c>
      <c r="B138" s="4" t="s">
        <f>=HYPERLINK("https://www.rossileiloes.com.br/lote/detalhe/249664", "[ VÍDEO ]  PÁ CARREGADEIRA 941A")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15.000,00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=HYPERLINK("https://www.rossileiloes.com.br/lote/detalhe/249777", "193")</f>
      </c>
      <c r="B139" s="4" t="s">
        <f>=HYPERLINK("https://www.rossileiloes.com.br/lote/detalhe/249777", "ESCAVADEIRA CAT 320C ANO 2003")</f>
      </c>
      <c r="C139" s="4" t="inlineStr">
        <is>
          <t>Não vendido</t>
        </is>
      </c>
      <c r="D139" s="4" t="inlineStr">
        <is>
          <t>4</t>
        </is>
      </c>
      <c r="E139" s="5" t="inlineStr">
        <is>
          <t>81.500,00</t>
        </is>
      </c>
      <c r="F139" s="4" t="inlineStr">
        <is>
          <t>1000.00</t>
        </is>
      </c>
    </row>
    <row collapsed="false" customFormat="false" customHeight="false" hidden="false" ht="12.1" outlineLevel="0" r="140">
      <c r="A140" s="5" t="s">
        <f>=HYPERLINK("https://www.rossileiloes.com.br/lote/detalhe/249778", "194")</f>
      </c>
      <c r="B140" s="4" t="s">
        <f>=HYPERLINK("https://www.rossileiloes.com.br/lote/detalhe/249778", "ROLO CA 15P ANO 92")</f>
      </c>
      <c r="C140" s="4" t="inlineStr">
        <is>
          <t>Não vendido</t>
        </is>
      </c>
      <c r="D140" s="4" t="inlineStr">
        <is>
          <t>1</t>
        </is>
      </c>
      <c r="E140" s="5" t="inlineStr">
        <is>
          <t>70.000,00</t>
        </is>
      </c>
      <c r="F140" s="4" t="inlineStr">
        <is>
          <t>500.00</t>
        </is>
      </c>
    </row>
    <row collapsed="false" customFormat="false" customHeight="false" hidden="false" ht="12.1" outlineLevel="0" r="141">
      <c r="A141" s="5" t="s">
        <f>=HYPERLINK("https://www.rossileiloes.com.br/lote/detalhe/249779", "195")</f>
      </c>
      <c r="B141" s="4" t="s">
        <f>=HYPERLINK("https://www.rossileiloes.com.br/lote/detalhe/249779", "ROLO CA 15 LISO ANO 92")</f>
      </c>
      <c r="C141" s="4" t="inlineStr">
        <is>
          <t>Não vendido</t>
        </is>
      </c>
      <c r="D141" s="4" t="inlineStr">
        <is>
          <t>1</t>
        </is>
      </c>
      <c r="E141" s="5" t="inlineStr">
        <is>
          <t>70.000,00</t>
        </is>
      </c>
      <c r="F141" s="4" t="inlineStr">
        <is>
          <t>500.00</t>
        </is>
      </c>
    </row>
    <row collapsed="false" customFormat="false" customHeight="false" hidden="false" ht="12.1" outlineLevel="0" r="142">
      <c r="A142" s="5" t="s">
        <f>=HYPERLINK("https://www.rossileiloes.com.br/lote/detalhe/249780", "196")</f>
      </c>
      <c r="B142" s="4" t="s">
        <f>=HYPERLINK("https://www.rossileiloes.com.br/lote/detalhe/249780", "VASSOURA CAT ANO 2011")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7.000,00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=HYPERLINK("https://www.rossileiloes.com.br/lote/detalhe/249781", "197")</f>
      </c>
      <c r="B143" s="4" t="s">
        <f>=HYPERLINK("https://www.rossileiloes.com.br/lote/detalhe/249781", "COROA E PINHÃO DO REDUTOR D8K")</f>
      </c>
      <c r="C143" s="4" t="inlineStr">
        <is>
          <t>Não vendido</t>
        </is>
      </c>
      <c r="D143" s="4" t="inlineStr">
        <is>
          <t>1</t>
        </is>
      </c>
      <c r="E143" s="5" t="inlineStr">
        <is>
          <t>1.000,00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=HYPERLINK("https://www.rossileiloes.com.br/lote/detalhe/249782", "198")</f>
      </c>
      <c r="B144" s="4" t="s">
        <f>=HYPERLINK("https://www.rossileiloes.com.br/lote/detalhe/249782", "14 COMPRESSORES DE AR CONDICIONADO")</f>
      </c>
      <c r="C144" s="4" t="inlineStr">
        <is>
          <t>Vendido</t>
        </is>
      </c>
      <c r="D144" s="4" t="inlineStr">
        <is>
          <t>2</t>
        </is>
      </c>
      <c r="E144" s="5" t="inlineStr">
        <is>
          <t>1.200,00</t>
        </is>
      </c>
      <c r="F144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2026-06-27T13:55:58.00Z</dcterms:created>
  <dc:creator>Tellks Tecnologia</dc:creator>
  <cp:revision>0</cp:revision>
</cp:coreProperties>
</file>