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COMPONENTES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22/08/2024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=HYPERLINK("https://www.rossileiloes.com.br/lote/detalhe/245187", "001")</f>
      </c>
      <c r="B11" s="4" t="s">
        <f>=HYPERLINK("https://www.rossileiloes.com.br/lote/detalhe/245187", "[ VÍDEO ] TRATOR DE ESTEIRA CAT D9H. FUNCIONANDO")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90.000,00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=HYPERLINK("https://www.rossileiloes.com.br/lote/detalhe/245188", "002")</f>
      </c>
      <c r="B12" s="4" t="s">
        <f>=HYPERLINK("https://www.rossileiloes.com.br/lote/detalhe/245188", " ESCAVADEIRA CAT 305.5 E2, ANO 2016")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170.000,00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=HYPERLINK("https://www.rossileiloes.com.br/lote/detalhe/245186", "003")</f>
      </c>
      <c r="B13" s="4" t="s">
        <f>=HYPERLINK("https://www.rossileiloes.com.br/lote/detalhe/245186", " MOTOR CAT 3408 STANDER")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30.000,00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=HYPERLINK("https://www.rossileiloes.com.br/lote/detalhe/245199", "004")</f>
      </c>
      <c r="B14" s="4" t="s">
        <f>=HYPERLINK("https://www.rossileiloes.com.br/lote/detalhe/245199", " PATOLA RETRO ESCAVADEIRA JCB 3C")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=HYPERLINK("https://www.rossileiloes.com.br/lote/detalhe/245193", "005")</f>
      </c>
      <c r="B15" s="4" t="s">
        <f>=HYPERLINK("https://www.rossileiloes.com.br/lote/detalhe/245193", " LAMINA PATROL CAT 120B  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1.600,00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=HYPERLINK("https://www.rossileiloes.com.br/lote/detalhe/245190", "006")</f>
      </c>
      <c r="B16" s="4" t="s">
        <f>=HYPERLINK("https://www.rossileiloes.com.br/lote/detalhe/245190", "LAMINA TRATOR DE ESTEIRA CAT D6T")</f>
      </c>
      <c r="C16" s="4" t="inlineStr">
        <is>
          <t>Não vendido</t>
        </is>
      </c>
      <c r="D16" s="4" t="inlineStr">
        <is>
          <t>6</t>
        </is>
      </c>
      <c r="E16" s="5" t="inlineStr">
        <is>
          <t>2.000,00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=HYPERLINK("https://www.rossileiloes.com.br/lote/detalhe/245206", "007")</f>
      </c>
      <c r="B17" s="4" t="s">
        <f>=HYPERLINK("https://www.rossileiloes.com.br/lote/detalhe/245206", " U TRATOR DE ESTEIRA CAT D6T")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1.400,00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=HYPERLINK("https://www.rossileiloes.com.br/lote/detalhe/245196", "009")</f>
      </c>
      <c r="B18" s="4" t="s">
        <f>=HYPERLINK("https://www.rossileiloes.com.br/lote/detalhe/245196", " CONCHA ESCAVADEIRA CAT 345C")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1.200,00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=HYPERLINK("https://www.rossileiloes.com.br/lote/detalhe/245189", "010")</f>
      </c>
      <c r="B19" s="4" t="s">
        <f>=HYPERLINK("https://www.rossileiloes.com.br/lote/detalhe/245189", " 1 RODA PA CARREGADEIRA 966C")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=HYPERLINK("https://www.rossileiloes.com.br/lote/detalhe/245198", "011")</f>
      </c>
      <c r="B20" s="4" t="s">
        <f>=HYPERLINK("https://www.rossileiloes.com.br/lote/detalhe/245198", " 1 RODA PA CARREGADEIRA 966C")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1.200,00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=HYPERLINK("https://www.rossileiloes.com.br/lote/detalhe/245194", "012")</f>
      </c>
      <c r="B21" s="4" t="s">
        <f>=HYPERLINK("https://www.rossileiloes.com.br/lote/detalhe/245194", " PAR DE ESTEIRA COM MÃO DE AMIGO CAT TRATOR DE ESTEIRA D6T")</f>
      </c>
      <c r="C21" s="4" t="inlineStr">
        <is>
          <t>Não vendido</t>
        </is>
      </c>
      <c r="D21" s="4" t="inlineStr">
        <is>
          <t>21</t>
        </is>
      </c>
      <c r="E21" s="5" t="inlineStr">
        <is>
          <t>5.000,00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=HYPERLINK("https://www.rossileiloes.com.br/lote/detalhe/245192", "013")</f>
      </c>
      <c r="B22" s="4" t="s">
        <f>=HYPERLINK("https://www.rossileiloes.com.br/lote/detalhe/245192", " MASCARA E PISTÕES DA LAMINA D8N")</f>
      </c>
      <c r="C22" s="4" t="inlineStr">
        <is>
          <t>Não vendido</t>
        </is>
      </c>
      <c r="D22" s="4" t="inlineStr">
        <is>
          <t>18</t>
        </is>
      </c>
      <c r="E22" s="5" t="inlineStr">
        <is>
          <t>4.400,00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=HYPERLINK("https://www.rossileiloes.com.br/lote/detalhe/245200", "014")</f>
      </c>
      <c r="B23" s="4" t="s">
        <f>=HYPERLINK("https://www.rossileiloes.com.br/lote/detalhe/245200", " H COMPLETO DA PA CARREGADEIRA HYUNDAI 757")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=HYPERLINK("https://www.rossileiloes.com.br/lote/detalhe/245197", "015")</f>
      </c>
      <c r="B24" s="4" t="s">
        <f>=HYPERLINK("https://www.rossileiloes.com.br/lote/detalhe/245197", " CONCHA PA CARREGADEIRA HYUNDAI 757")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1.200,00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=HYPERLINK("https://www.rossileiloes.com.br/lote/detalhe/245203", "016")</f>
      </c>
      <c r="B25" s="4" t="s">
        <f>=HYPERLINK("https://www.rossileiloes.com.br/lote/detalhe/245203", " PATOLA RETRO ESCAVADEIRA CAT 416E")</f>
      </c>
      <c r="C25" s="4" t="inlineStr">
        <is>
          <t>Vendido</t>
        </is>
      </c>
      <c r="D25" s="4" t="inlineStr">
        <is>
          <t>1</t>
        </is>
      </c>
      <c r="E25" s="5" t="inlineStr">
        <is>
          <t>1.000,00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=HYPERLINK("https://www.rossileiloes.com.br/lote/detalhe/245202", "017")</f>
      </c>
      <c r="B26" s="4" t="s">
        <f>=HYPERLINK("https://www.rossileiloes.com.br/lote/detalhe/245202", " PATOLA RETRO ESCAVADEIRA CAT 416E")</f>
      </c>
      <c r="C26" s="4" t="inlineStr">
        <is>
          <t>Vendido</t>
        </is>
      </c>
      <c r="D26" s="4" t="inlineStr">
        <is>
          <t>1</t>
        </is>
      </c>
      <c r="E26" s="5" t="inlineStr">
        <is>
          <t>1.000,00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=HYPERLINK("https://www.rossileiloes.com.br/lote/detalhe/245201", "018")</f>
      </c>
      <c r="B27" s="4" t="s">
        <f>=HYPERLINK("https://www.rossileiloes.com.br/lote/detalhe/245201", " TRUQUE COMPLETO LADO ESQUERDO TRATOR DE ESTEIRA D6T")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=HYPERLINK("https://www.rossileiloes.com.br/lote/detalhe/245204", "019")</f>
      </c>
      <c r="B28" s="4" t="s">
        <f>=HYPERLINK("https://www.rossileiloes.com.br/lote/detalhe/245204", " TRUQUE COMPLETO LADO DIREITO TRATOR DE ESTEIRA D6T")</f>
      </c>
      <c r="C28" s="4" t="inlineStr">
        <is>
          <t>Não vendido</t>
        </is>
      </c>
      <c r="D28" s="4" t="inlineStr">
        <is>
          <t>47</t>
        </is>
      </c>
      <c r="E28" s="5" t="inlineStr">
        <is>
          <t>10.200,00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=HYPERLINK("https://www.rossileiloes.com.br/lote/detalhe/245205", "020")</f>
      </c>
      <c r="B29" s="4" t="s">
        <f>=HYPERLINK("https://www.rossileiloes.com.br/lote/detalhe/245205", " H COMPLETO DA PA CARREGADEIRA 924G")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=HYPERLINK("https://www.rossileiloes.com.br/lote/detalhe/245207", "021")</f>
      </c>
      <c r="B30" s="4" t="s">
        <f>=HYPERLINK("https://www.rossileiloes.com.br/lote/detalhe/245207", " LANÇA TRASEIRA DA RETRO ESCAVADEIRA JCB 3C")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=HYPERLINK("https://www.rossileiloes.com.br/lote/detalhe/245195", "022")</f>
      </c>
      <c r="B31" s="4" t="s">
        <f>=HYPERLINK("https://www.rossileiloes.com.br/lote/detalhe/245195", " CARA DE CAVALO RETRO ESCAVADEIRA JCB 3C")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=HYPERLINK("https://www.rossileiloes.com.br/lote/detalhe/245210", "023")</f>
      </c>
      <c r="B32" s="4" t="s">
        <f>=HYPERLINK("https://www.rossileiloes.com.br/lote/detalhe/245210", " VOLANTE COLUNA E COMANDOS PATROL FIATALLIS FG85")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1.000,00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=HYPERLINK("https://www.rossileiloes.com.br/lote/detalhe/245191", "024")</f>
      </c>
      <c r="B33" s="4" t="s">
        <f>=HYPERLINK("https://www.rossileiloes.com.br/lote/detalhe/245191", " RODA GUIA TRATOR DE ESTEIRA D6C")</f>
      </c>
      <c r="C33" s="4" t="inlineStr">
        <is>
          <t>Vendido</t>
        </is>
      </c>
      <c r="D33" s="4" t="inlineStr">
        <is>
          <t>2</t>
        </is>
      </c>
      <c r="E33" s="5" t="inlineStr">
        <is>
          <t>1.200,00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=HYPERLINK("https://www.rossileiloes.com.br/lote/detalhe/245209", "025")</f>
      </c>
      <c r="B34" s="4" t="s">
        <f>=HYPERLINK("https://www.rossileiloes.com.br/lote/detalhe/245209", " RODA GUIA TRATOR DE ESTEIRA CAT D6T")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1.200,00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=HYPERLINK("https://www.rossileiloes.com.br/lote/detalhe/245208", "026")</f>
      </c>
      <c r="B35" s="4" t="s">
        <f>=HYPERLINK("https://www.rossileiloes.com.br/lote/detalhe/245208", " 5 PNEUS 17.5\25")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=HYPERLINK("https://www.rossileiloes.com.br/lote/detalhe/245211", "027")</f>
      </c>
      <c r="B36" s="4" t="s">
        <f>=HYPERLINK("https://www.rossileiloes.com.br/lote/detalhe/245211", " 7 PNEUS 10.00\20")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=HYPERLINK("https://www.rossileiloes.com.br/lote/detalhe/245213", "028")</f>
      </c>
      <c r="B37" s="4" t="s">
        <f>=HYPERLINK("https://www.rossileiloes.com.br/lote/detalhe/245213", " 9 PNEUS 10.00\20")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=HYPERLINK("https://www.rossileiloes.com.br/lote/detalhe/245212", "029")</f>
      </c>
      <c r="B38" s="4" t="s">
        <f>=HYPERLINK("https://www.rossileiloes.com.br/lote/detalhe/245212", " TRUQUE COM MOLA E GARFO TRATOR DE ESTEIRA CAT D4D")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1.200,00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=HYPERLINK("https://www.rossileiloes.com.br/lote/detalhe/245214", "030")</f>
      </c>
      <c r="B39" s="4" t="s">
        <f>=HYPERLINK("https://www.rossileiloes.com.br/lote/detalhe/245214", " RODA GUIA COM MOLA ESCAVADEIRA CAT 330CL")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1.200,00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=HYPERLINK("https://www.rossileiloes.com.br/lote/detalhe/245217", "031")</f>
      </c>
      <c r="B40" s="4" t="s">
        <f>=HYPERLINK("https://www.rossileiloes.com.br/lote/detalhe/245217", " SEGUIMENTO DO COMANDO FINAL ESCAVADEIRA CAT 330CL")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1.200,00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=HYPERLINK("https://www.rossileiloes.com.br/lote/detalhe/245216", "032")</f>
      </c>
      <c r="B41" s="4" t="s">
        <f>=HYPERLINK("https://www.rossileiloes.com.br/lote/detalhe/245216", " POLIAS AVULSAS")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=HYPERLINK("https://www.rossileiloes.com.br/lote/detalhe/245215", "033")</f>
      </c>
      <c r="B42" s="4" t="s">
        <f>=HYPERLINK("https://www.rossileiloes.com.br/lote/detalhe/245215", " CABINE VAZIA RETRO ESCAVADEIRA CAT 416E")</f>
      </c>
      <c r="C42" s="4" t="inlineStr">
        <is>
          <t>Não vendido</t>
        </is>
      </c>
      <c r="D42" s="4" t="inlineStr">
        <is>
          <t>2</t>
        </is>
      </c>
      <c r="E42" s="5" t="inlineStr">
        <is>
          <t>1.200,00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=HYPERLINK("https://www.rossileiloes.com.br/lote/detalhe/245224", "034")</f>
      </c>
      <c r="B43" s="4" t="s">
        <f>=HYPERLINK("https://www.rossileiloes.com.br/lote/detalhe/245224", " CABINE VAZIA TRATOR DE ESTEIRA CAT D6T")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1.200,00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=HYPERLINK("https://www.rossileiloes.com.br/lote/detalhe/245219", "035")</f>
      </c>
      <c r="B44" s="4" t="s">
        <f>=HYPERLINK("https://www.rossileiloes.com.br/lote/detalhe/245219", " CABINE VAZIA CASE 721C")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=HYPERLINK("https://www.rossileiloes.com.br/lote/detalhe/245218", "036")</f>
      </c>
      <c r="B45" s="4" t="s">
        <f>=HYPERLINK("https://www.rossileiloes.com.br/lote/detalhe/245218", " CABINE VAZIA RETRO ESCAVADEIRA JCB 3C")</f>
      </c>
      <c r="C45" s="4" t="inlineStr">
        <is>
          <t>Não vendido</t>
        </is>
      </c>
      <c r="D45" s="4" t="inlineStr">
        <is>
          <t>3</t>
        </is>
      </c>
      <c r="E45" s="5" t="inlineStr">
        <is>
          <t>1.400,00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=HYPERLINK("https://www.rossileiloes.com.br/lote/detalhe/245220", "037")</f>
      </c>
      <c r="B46" s="4" t="s">
        <f>=HYPERLINK("https://www.rossileiloes.com.br/lote/detalhe/245220", " CABINE VAZIA PA CARREGADEIRA CAT 950G")</f>
      </c>
      <c r="C46" s="4" t="inlineStr">
        <is>
          <t>Não vendido</t>
        </is>
      </c>
      <c r="D46" s="4" t="inlineStr">
        <is>
          <t>9</t>
        </is>
      </c>
      <c r="E46" s="5" t="inlineStr">
        <is>
          <t>2.600,00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=HYPERLINK("https://www.rossileiloes.com.br/lote/detalhe/245225", "038")</f>
      </c>
      <c r="B47" s="4" t="s">
        <f>=HYPERLINK("https://www.rossileiloes.com.br/lote/detalhe/245225", " CABINE VAZIA CAT PATROL 120B")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1.200,00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=HYPERLINK("https://www.rossileiloes.com.br/lote/detalhe/245221", "039")</f>
      </c>
      <c r="B48" s="4" t="s">
        <f>=HYPERLINK("https://www.rossileiloes.com.br/lote/detalhe/245221", " CABINE VAZIA ESCAVADEIRA CAT 312DL")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1.000,00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=HYPERLINK("https://www.rossileiloes.com.br/lote/detalhe/245222", "040")</f>
      </c>
      <c r="B49" s="4" t="s">
        <f>=HYPERLINK("https://www.rossileiloes.com.br/lote/detalhe/245222", " CABINE VAZIA ESCAVADEIRA KOMATSU PC 200\220")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=HYPERLINK("https://www.rossileiloes.com.br/lote/detalhe/245223", "041")</f>
      </c>
      <c r="B50" s="4" t="s">
        <f>=HYPERLINK("https://www.rossileiloes.com.br/lote/detalhe/245223", " CABINE VAZIA ESCAVADEIRA VOLVO 210")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1.200,00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=HYPERLINK("https://www.rossileiloes.com.br/lote/detalhe/245136", "042")</f>
      </c>
      <c r="B51" s="4" t="s">
        <f>=HYPERLINK("https://www.rossileiloes.com.br/lote/detalhe/245136", " H E LINK PA CARREGADEIRA CAT 950G")</f>
      </c>
      <c r="C51" s="4" t="inlineStr">
        <is>
          <t>Não vendido</t>
        </is>
      </c>
      <c r="D51" s="4" t="inlineStr">
        <is>
          <t>9</t>
        </is>
      </c>
      <c r="E51" s="5" t="inlineStr">
        <is>
          <t>2.600,00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=HYPERLINK("https://www.rossileiloes.com.br/lote/detalhe/245155", "043")</f>
      </c>
      <c r="B52" s="4" t="s">
        <f>=HYPERLINK("https://www.rossileiloes.com.br/lote/detalhe/245155", " PISTÃO GEMEOS PA CARREGADEIRA CAT 950G")</f>
      </c>
      <c r="C52" s="4" t="inlineStr">
        <is>
          <t>Não vendido</t>
        </is>
      </c>
      <c r="D52" s="4" t="inlineStr">
        <is>
          <t>5</t>
        </is>
      </c>
      <c r="E52" s="5" t="inlineStr">
        <is>
          <t>1.800,00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=HYPERLINK("https://www.rossileiloes.com.br/lote/detalhe/245135", "044")</f>
      </c>
      <c r="B53" s="4" t="s">
        <f>=HYPERLINK("https://www.rossileiloes.com.br/lote/detalhe/245135", " PISTÃO GEMEOS ESCAVADEIRA CAT 312 D")</f>
      </c>
      <c r="C53" s="4" t="inlineStr">
        <is>
          <t>Não vendido</t>
        </is>
      </c>
      <c r="D53" s="4" t="inlineStr">
        <is>
          <t>2</t>
        </is>
      </c>
      <c r="E53" s="5" t="inlineStr">
        <is>
          <t>1.200,00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=HYPERLINK("https://www.rossileiloes.com.br/lote/detalhe/245152", "045")</f>
      </c>
      <c r="B54" s="4" t="s">
        <f>=HYPERLINK("https://www.rossileiloes.com.br/lote/detalhe/245152", " PISTÃO DO LEVANTE PA CARREGADEIRA VOLVO L120 E")</f>
      </c>
      <c r="C54" s="4" t="inlineStr">
        <is>
          <t>Não vendido</t>
        </is>
      </c>
      <c r="D54" s="4" t="inlineStr">
        <is>
          <t>2</t>
        </is>
      </c>
      <c r="E54" s="5" t="inlineStr">
        <is>
          <t>1.200,00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=HYPERLINK("https://www.rossileiloes.com.br/lote/detalhe/245143", "046")</f>
      </c>
      <c r="B55" s="4" t="s">
        <f>=HYPERLINK("https://www.rossileiloes.com.br/lote/detalhe/245143", " PISTÃO DO STICK ESCAVADEIRA FIATALIIS FX215")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=HYPERLINK("https://www.rossileiloes.com.br/lote/detalhe/245151", "047")</f>
      </c>
      <c r="B56" s="4" t="s">
        <f>=HYPERLINK("https://www.rossileiloes.com.br/lote/detalhe/245151", " PISTÃO DO STICK ESCAVADEIRA CAT 345C")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1.000,00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=HYPERLINK("https://www.rossileiloes.com.br/lote/detalhe/245150", "048")</f>
      </c>
      <c r="B57" s="4" t="s">
        <f>=HYPERLINK("https://www.rossileiloes.com.br/lote/detalhe/245150", " PISTÃO GEMEOS ESCAVADEIRA CAT 330")</f>
      </c>
      <c r="C57" s="4" t="inlineStr">
        <is>
          <t>Não vendido</t>
        </is>
      </c>
      <c r="D57" s="4" t="inlineStr">
        <is>
          <t>14</t>
        </is>
      </c>
      <c r="E57" s="5" t="inlineStr">
        <is>
          <t>3.600,00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=HYPERLINK("https://www.rossileiloes.com.br/lote/detalhe/245140", "049")</f>
      </c>
      <c r="B58" s="4" t="s">
        <f>=HYPERLINK("https://www.rossileiloes.com.br/lote/detalhe/245140", " PISTÃO DA LAMINA TRATOR DE ESTEIRA CAT D6T")</f>
      </c>
      <c r="C58" s="4" t="inlineStr">
        <is>
          <t>Não vendido</t>
        </is>
      </c>
      <c r="D58" s="4" t="inlineStr">
        <is>
          <t>20</t>
        </is>
      </c>
      <c r="E58" s="5" t="inlineStr">
        <is>
          <t>4.800,00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=HYPERLINK("https://www.rossileiloes.com.br/lote/detalhe/245145", "050")</f>
      </c>
      <c r="B59" s="4" t="s">
        <f>=HYPERLINK("https://www.rossileiloes.com.br/lote/detalhe/245145", " PISTÃO DA ARTICULAÇÃO DA CONCHA PA CARREGADEIRA VOLVO L120")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=HYPERLINK("https://www.rossileiloes.com.br/lote/detalhe/245149", "051")</f>
      </c>
      <c r="B60" s="4" t="s">
        <f>=HYPERLINK("https://www.rossileiloes.com.br/lote/detalhe/245149", " PISTÃO DO GEMEOS ESCAVADEIRA VOLVO 210")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=HYPERLINK("https://www.rossileiloes.com.br/lote/detalhe/245144", "052")</f>
      </c>
      <c r="B61" s="4" t="s">
        <f>=HYPERLINK("https://www.rossileiloes.com.br/lote/detalhe/245144", " PISTÃO DA LAMINA TRATOR DE ESTEIRA D8K")</f>
      </c>
      <c r="C61" s="4" t="inlineStr">
        <is>
          <t>Não vendido</t>
        </is>
      </c>
      <c r="D61" s="4" t="inlineStr">
        <is>
          <t>2</t>
        </is>
      </c>
      <c r="E61" s="5" t="inlineStr">
        <is>
          <t>1.200,00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=HYPERLINK("https://www.rossileiloes.com.br/lote/detalhe/245146", "053")</f>
      </c>
      <c r="B62" s="4" t="s">
        <f>=HYPERLINK("https://www.rossileiloes.com.br/lote/detalhe/245146", " PISTÃO DO GIRO RETRO ESCAVDEIRA JCB 3C")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1.000,00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=HYPERLINK("https://www.rossileiloes.com.br/lote/detalhe/245138", "054")</f>
      </c>
      <c r="B63" s="4" t="s">
        <f>=HYPERLINK("https://www.rossileiloes.com.br/lote/detalhe/245138", " EIXO TRASEIRO COMPLETO PA CARREGADEIRA CAT 950G")</f>
      </c>
      <c r="C63" s="4" t="inlineStr">
        <is>
          <t>Não vendido</t>
        </is>
      </c>
      <c r="D63" s="4" t="inlineStr">
        <is>
          <t>2</t>
        </is>
      </c>
      <c r="E63" s="5" t="inlineStr">
        <is>
          <t>1.200,00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=HYPERLINK("https://www.rossileiloes.com.br/lote/detalhe/245141", "055")</f>
      </c>
      <c r="B64" s="4" t="s">
        <f>=HYPERLINK("https://www.rossileiloes.com.br/lote/detalhe/245141", " EIXO DIANTEIRO COMPLETO PA CARREGADEIRA KOMATSU WA320")</f>
      </c>
      <c r="C64" s="4" t="inlineStr">
        <is>
          <t>Não vendido</t>
        </is>
      </c>
      <c r="D64" s="4" t="inlineStr">
        <is>
          <t>2</t>
        </is>
      </c>
      <c r="E64" s="5" t="inlineStr">
        <is>
          <t>1.200,00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=HYPERLINK("https://www.rossileiloes.com.br/lote/detalhe/245147", "056")</f>
      </c>
      <c r="B65" s="4" t="s">
        <f>=HYPERLINK("https://www.rossileiloes.com.br/lote/detalhe/245147", " EIXO TRASEIRO COMPLETO PA CARREGADEIRA KOMATSU WA320")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1.000,00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=HYPERLINK("https://www.rossileiloes.com.br/lote/detalhe/245137", "057")</f>
      </c>
      <c r="B66" s="4" t="s">
        <f>=HYPERLINK("https://www.rossileiloes.com.br/lote/detalhe/245137", " EIXO DIANTEIRO COMPLETO PATROL FIATALLIS FG85")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1.000,00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=HYPERLINK("https://www.rossileiloes.com.br/lote/detalhe/245142", "058")</f>
      </c>
      <c r="B67" s="4" t="s">
        <f>=HYPERLINK("https://www.rossileiloes.com.br/lote/detalhe/245142", " EIXO DIANTEIRO COMPLETO PATROL VOLVO G940")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1.000,00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=HYPERLINK("https://www.rossileiloes.com.br/lote/detalhe/245139", "059")</f>
      </c>
      <c r="B68" s="4" t="s">
        <f>=HYPERLINK("https://www.rossileiloes.com.br/lote/detalhe/245139", " EIXO PARCIAL PA CARREGADEIRA CAT 966C")</f>
      </c>
      <c r="C68" s="4" t="inlineStr">
        <is>
          <t>Não vendido</t>
        </is>
      </c>
      <c r="D68" s="4" t="inlineStr">
        <is>
          <t>2</t>
        </is>
      </c>
      <c r="E68" s="5" t="inlineStr">
        <is>
          <t>1.200,00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=HYPERLINK("https://www.rossileiloes.com.br/lote/detalhe/245148", "060")</f>
      </c>
      <c r="B69" s="4" t="s">
        <f>=HYPERLINK("https://www.rossileiloes.com.br/lote/detalhe/245148", " EIXO COMPLETO PA CARREGADEIRA CAT 966C")</f>
      </c>
      <c r="C69" s="4" t="inlineStr">
        <is>
          <t>Não vendido</t>
        </is>
      </c>
      <c r="D69" s="4" t="inlineStr">
        <is>
          <t>2</t>
        </is>
      </c>
      <c r="E69" s="5" t="inlineStr">
        <is>
          <t>1.200,00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=HYPERLINK("https://www.rossileiloes.com.br/lote/detalhe/245153", "061")</f>
      </c>
      <c r="B70" s="4" t="s">
        <f>=HYPERLINK("https://www.rossileiloes.com.br/lote/detalhe/245153", " EIXO COMPLETO PRA ROLO COMPACTADOR")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=HYPERLINK("https://www.rossileiloes.com.br/lote/detalhe/245157", "062")</f>
      </c>
      <c r="B71" s="4" t="s">
        <f>=HYPERLINK("https://www.rossileiloes.com.br/lote/detalhe/245157", " PISTÃO DO H RETRO ESCAVADEIRA CAT 420\416")</f>
      </c>
      <c r="C71" s="4" t="inlineStr">
        <is>
          <t>Vendido</t>
        </is>
      </c>
      <c r="D71" s="4" t="inlineStr">
        <is>
          <t>2</t>
        </is>
      </c>
      <c r="E71" s="5" t="inlineStr">
        <is>
          <t>1.200,00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=HYPERLINK("https://www.rossileiloes.com.br/lote/detalhe/245154", "063")</f>
      </c>
      <c r="B72" s="4" t="s">
        <f>=HYPERLINK("https://www.rossileiloes.com.br/lote/detalhe/245154", " PISTÃO DA CONCHA TRASEIRA RETRO ESCAVADEIRA CAT 420\416")</f>
      </c>
      <c r="C72" s="4" t="inlineStr">
        <is>
          <t>Vendido</t>
        </is>
      </c>
      <c r="D72" s="4" t="inlineStr">
        <is>
          <t>2</t>
        </is>
      </c>
      <c r="E72" s="5" t="inlineStr">
        <is>
          <t>1.200,00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=HYPERLINK("https://www.rossileiloes.com.br/lote/detalhe/245161", "064")</f>
      </c>
      <c r="B73" s="4" t="s">
        <f>=HYPERLINK("https://www.rossileiloes.com.br/lote/detalhe/245161", " PISTÃO DA LAMINA COMPLETO TRATOR DE ESTEIRA CAT D4D")</f>
      </c>
      <c r="C73" s="4" t="inlineStr">
        <is>
          <t>Vendido</t>
        </is>
      </c>
      <c r="D73" s="4" t="inlineStr">
        <is>
          <t>2</t>
        </is>
      </c>
      <c r="E73" s="5" t="inlineStr">
        <is>
          <t>1.200,00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=HYPERLINK("https://www.rossileiloes.com.br/lote/detalhe/245159", "065")</f>
      </c>
      <c r="B74" s="4" t="s">
        <f>=HYPERLINK("https://www.rossileiloes.com.br/lote/detalhe/245159", " PISTÃO GEMEOS DA CONCHA DIANTEIRA RETRO ESCAVADEIRA CAT 420\416")</f>
      </c>
      <c r="C74" s="4" t="inlineStr">
        <is>
          <t>Vendido</t>
        </is>
      </c>
      <c r="D74" s="4" t="inlineStr">
        <is>
          <t>3</t>
        </is>
      </c>
      <c r="E74" s="5" t="inlineStr">
        <is>
          <t>1.400,00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=HYPERLINK("https://www.rossileiloes.com.br/lote/detalhe/245156", "066")</f>
      </c>
      <c r="B75" s="4" t="s">
        <f>=HYPERLINK("https://www.rossileiloes.com.br/lote/detalhe/245156", " PISTÃO DO BRAÇO DA RETRO ESCAVADEIRA CAT 416\420")</f>
      </c>
      <c r="C75" s="4" t="inlineStr">
        <is>
          <t>Vendido</t>
        </is>
      </c>
      <c r="D75" s="4" t="inlineStr">
        <is>
          <t>2</t>
        </is>
      </c>
      <c r="E75" s="5" t="inlineStr">
        <is>
          <t>1.200,00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=HYPERLINK("https://www.rossileiloes.com.br/lote/detalhe/245160", "067")</f>
      </c>
      <c r="B76" s="4" t="s">
        <f>=HYPERLINK("https://www.rossileiloes.com.br/lote/detalhe/245160", " RADIADOR DE AGUA, OLEO E WHATER COOLER ESCAVADEIRA CAT 312D")</f>
      </c>
      <c r="C76" s="4" t="inlineStr">
        <is>
          <t>Não vendido</t>
        </is>
      </c>
      <c r="D76" s="4" t="inlineStr">
        <is>
          <t>12</t>
        </is>
      </c>
      <c r="E76" s="5" t="inlineStr">
        <is>
          <t>3.200,00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=HYPERLINK("https://www.rossileiloes.com.br/lote/detalhe/245165", "068")</f>
      </c>
      <c r="B77" s="4" t="s">
        <f>=HYPERLINK("https://www.rossileiloes.com.br/lote/detalhe/245165", " COMANDO FINAL COMPLETO TRATOR DE ESTEIRA CAT D8K")</f>
      </c>
      <c r="C77" s="4" t="inlineStr">
        <is>
          <t>Não vendido</t>
        </is>
      </c>
      <c r="D77" s="4" t="inlineStr">
        <is>
          <t>4</t>
        </is>
      </c>
      <c r="E77" s="5" t="inlineStr">
        <is>
          <t>1.600,00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=HYPERLINK("https://www.rossileiloes.com.br/lote/detalhe/245164", "069")</f>
      </c>
      <c r="B78" s="4" t="s">
        <f>=HYPERLINK("https://www.rossileiloes.com.br/lote/detalhe/245164", " BLOCO CAT 3306 COM MANCAL")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1.000,00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=HYPERLINK("https://www.rossileiloes.com.br/lote/detalhe/245162", "070")</f>
      </c>
      <c r="B79" s="4" t="s">
        <f>=HYPERLINK("https://www.rossileiloes.com.br/lote/detalhe/245162", " BOMBA HIDRAULICA ESCAVADEIRA KOMATSU PC-150 SERIE 3")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1.000,00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=HYPERLINK("https://www.rossileiloes.com.br/lote/detalhe/245163", "071")</f>
      </c>
      <c r="B80" s="4" t="s">
        <f>=HYPERLINK("https://www.rossileiloes.com.br/lote/detalhe/245163", " MOTOR VOLVO DE CAMINHÃO PARCIAL")</f>
      </c>
      <c r="C80" s="4" t="inlineStr">
        <is>
          <t>Não vendido</t>
        </is>
      </c>
      <c r="D80" s="4" t="inlineStr">
        <is>
          <t>2</t>
        </is>
      </c>
      <c r="E80" s="5" t="inlineStr">
        <is>
          <t>1.200,00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=HYPERLINK("https://www.rossileiloes.com.br/lote/detalhe/245158", "072")</f>
      </c>
      <c r="B81" s="4" t="s">
        <f>=HYPERLINK("https://www.rossileiloes.com.br/lote/detalhe/245158", " COMANDO HIDRAULICO ESCAVADEIRA KOMATSU PC-150 SERIE 5")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=HYPERLINK("https://www.rossileiloes.com.br/lote/detalhe/245166", "073")</f>
      </c>
      <c r="B82" s="4" t="s">
        <f>=HYPERLINK("https://www.rossileiloes.com.br/lote/detalhe/245166", " REDUTOR DE GIRO ESCAVADEIRA KOMATSU PC-150 SERIE 3")</f>
      </c>
      <c r="C82" s="4" t="inlineStr">
        <is>
          <t>Não vendido</t>
        </is>
      </c>
      <c r="D82" s="4" t="inlineStr">
        <is>
          <t>8</t>
        </is>
      </c>
      <c r="E82" s="5" t="inlineStr">
        <is>
          <t>2.400,00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=HYPERLINK("https://www.rossileiloes.com.br/lote/detalhe/244884", "074")</f>
      </c>
      <c r="B83" s="4" t="s">
        <f>=HYPERLINK("https://www.rossileiloes.com.br/lote/detalhe/244884", " COMANDO HIDRAULICO ESCAVADEIRA KOMATSU PC200\220")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1.000,00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=HYPERLINK("https://www.rossileiloes.com.br/lote/detalhe/244886", "075")</f>
      </c>
      <c r="B84" s="4" t="s">
        <f>=HYPERLINK("https://www.rossileiloes.com.br/lote/detalhe/244886", " COMANDO HIDRAULICO ESCAVADEIRA CAT 320B")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=HYPERLINK("https://www.rossileiloes.com.br/lote/detalhe/244885", "076")</f>
      </c>
      <c r="B85" s="4" t="s">
        <f>=HYPERLINK("https://www.rossileiloes.com.br/lote/detalhe/244885", " CAIXA REDUTORA DO ROLO CG-11")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1.000,00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=HYPERLINK("https://www.rossileiloes.com.br/lote/detalhe/244903", "077")</f>
      </c>
      <c r="B86" s="4" t="s">
        <f>=HYPERLINK("https://www.rossileiloes.com.br/lote/detalhe/244903", " MOTOR DE GIRO ESCAVADEIRA VOLVO 210")</f>
      </c>
      <c r="C86" s="4" t="inlineStr">
        <is>
          <t>Não vendido</t>
        </is>
      </c>
      <c r="D86" s="4" t="inlineStr">
        <is>
          <t>7</t>
        </is>
      </c>
      <c r="E86" s="5" t="inlineStr">
        <is>
          <t>2.200,00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=HYPERLINK("https://www.rossileiloes.com.br/lote/detalhe/244893", "078")</f>
      </c>
      <c r="B87" s="4" t="s">
        <f>=HYPERLINK("https://www.rossileiloes.com.br/lote/detalhe/244893", " MOTOR DE GIRO ESCAVADEIRA CAT 320B")</f>
      </c>
      <c r="C87" s="4" t="inlineStr">
        <is>
          <t>Não vendido</t>
        </is>
      </c>
      <c r="D87" s="4" t="inlineStr">
        <is>
          <t>7</t>
        </is>
      </c>
      <c r="E87" s="5" t="inlineStr">
        <is>
          <t>2.200,00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=HYPERLINK("https://www.rossileiloes.com.br/lote/detalhe/244890", "079")</f>
      </c>
      <c r="B88" s="4" t="s">
        <f>=HYPERLINK("https://www.rossileiloes.com.br/lote/detalhe/244890", " BOMBA HIDRAULICA ESCAVADEIRA VOLVO 210")</f>
      </c>
      <c r="C88" s="4" t="inlineStr">
        <is>
          <t>Não vendido</t>
        </is>
      </c>
      <c r="D88" s="4" t="inlineStr">
        <is>
          <t>4</t>
        </is>
      </c>
      <c r="E88" s="5" t="inlineStr">
        <is>
          <t>1.600,00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=HYPERLINK("https://www.rossileiloes.com.br/lote/detalhe/244894", "080")</f>
      </c>
      <c r="B89" s="4" t="s">
        <f>=HYPERLINK("https://www.rossileiloes.com.br/lote/detalhe/244894", " TRANSMISSÃO PARA ROLO MARCA OKAMURA")</f>
      </c>
      <c r="C89" s="4" t="inlineStr">
        <is>
          <t>Não vendido</t>
        </is>
      </c>
      <c r="D89" s="4" t="inlineStr">
        <is>
          <t>2</t>
        </is>
      </c>
      <c r="E89" s="5" t="inlineStr">
        <is>
          <t>1.200,00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=HYPERLINK("https://www.rossileiloes.com.br/lote/detalhe/244892", "081")</f>
      </c>
      <c r="B90" s="4" t="s">
        <f>=HYPERLINK("https://www.rossileiloes.com.br/lote/detalhe/244892", " TRANSMISSÃO TRATOR DE ESTEIRA CAT D4E")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=HYPERLINK("https://www.rossileiloes.com.br/lote/detalhe/244888", "082")</f>
      </c>
      <c r="B91" s="4" t="s">
        <f>=HYPERLINK("https://www.rossileiloes.com.br/lote/detalhe/244888", " MOTOR CAT C-12 MARITMO")</f>
      </c>
      <c r="C91" s="4" t="inlineStr">
        <is>
          <t>Não vendido</t>
        </is>
      </c>
      <c r="D91" s="4" t="inlineStr">
        <is>
          <t>9</t>
        </is>
      </c>
      <c r="E91" s="5" t="inlineStr">
        <is>
          <t>2.600,00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=HYPERLINK("https://www.rossileiloes.com.br/lote/detalhe/244901", "083")</f>
      </c>
      <c r="B92" s="4" t="s">
        <f>=HYPERLINK("https://www.rossileiloes.com.br/lote/detalhe/244901", " TRANSMISSÃO TRATOR DE ESTEIRA CAT D8N")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1.000,00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=HYPERLINK("https://www.rossileiloes.com.br/lote/detalhe/244904", "084")</f>
      </c>
      <c r="B93" s="4" t="s">
        <f>=HYPERLINK("https://www.rossileiloes.com.br/lote/detalhe/244904", " BLOCO CAT 3306 COM PLACA ESPASSADORA")</f>
      </c>
      <c r="C93" s="4" t="inlineStr">
        <is>
          <t>Não vendido</t>
        </is>
      </c>
      <c r="D93" s="4" t="inlineStr">
        <is>
          <t>9</t>
        </is>
      </c>
      <c r="E93" s="5" t="inlineStr">
        <is>
          <t>2.600,00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=HYPERLINK("https://www.rossileiloes.com.br/lote/detalhe/244898", "085")</f>
      </c>
      <c r="B94" s="4" t="s">
        <f>=HYPERLINK("https://www.rossileiloes.com.br/lote/detalhe/244898", " CABEÇOTE CAT MOTOR 3306")</f>
      </c>
      <c r="C94" s="4" t="inlineStr">
        <is>
          <t>Não vendido</t>
        </is>
      </c>
      <c r="D94" s="4" t="inlineStr">
        <is>
          <t>2</t>
        </is>
      </c>
      <c r="E94" s="5" t="inlineStr">
        <is>
          <t>1.200,00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=HYPERLINK("https://www.rossileiloes.com.br/lote/detalhe/244891", "086")</f>
      </c>
      <c r="B95" s="4" t="s">
        <f>=HYPERLINK("https://www.rossileiloes.com.br/lote/detalhe/244891", " CABEÇOTE CAT MOTOR 3126B")</f>
      </c>
      <c r="C95" s="4" t="inlineStr">
        <is>
          <t>Vendido</t>
        </is>
      </c>
      <c r="D95" s="4" t="inlineStr">
        <is>
          <t>14</t>
        </is>
      </c>
      <c r="E95" s="5" t="inlineStr">
        <is>
          <t>4.000,00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=HYPERLINK("https://www.rossileiloes.com.br/lote/detalhe/244899", "087")</f>
      </c>
      <c r="B96" s="4" t="s">
        <f>=HYPERLINK("https://www.rossileiloes.com.br/lote/detalhe/244899", " BLOCO CAT MOTOR C6.6")</f>
      </c>
      <c r="C96" s="4" t="inlineStr">
        <is>
          <t>Não vendido</t>
        </is>
      </c>
      <c r="D96" s="4" t="inlineStr">
        <is>
          <t>17</t>
        </is>
      </c>
      <c r="E96" s="5" t="inlineStr">
        <is>
          <t>4.200,00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=HYPERLINK("https://www.rossileiloes.com.br/lote/detalhe/244900", "088")</f>
      </c>
      <c r="B97" s="4" t="s">
        <f>=HYPERLINK("https://www.rossileiloes.com.br/lote/detalhe/244900", " CABEÇOTE MOTOR PERKINS CAT 416 NO ESTADO")</f>
      </c>
      <c r="C97" s="4" t="inlineStr">
        <is>
          <t>Não vendido</t>
        </is>
      </c>
      <c r="D97" s="4" t="inlineStr">
        <is>
          <t>2</t>
        </is>
      </c>
      <c r="E97" s="5" t="inlineStr">
        <is>
          <t>1.200,00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=HYPERLINK("https://www.rossileiloes.com.br/lote/detalhe/244887", "089")</f>
      </c>
      <c r="B98" s="4" t="s">
        <f>=HYPERLINK("https://www.rossileiloes.com.br/lote/detalhe/244887", " COMANDO HIDRAULICO TRASEIRO RETRO ESCAVADEIRA CAT 420\416")</f>
      </c>
      <c r="C98" s="4" t="inlineStr">
        <is>
          <t>Não vendido</t>
        </is>
      </c>
      <c r="D98" s="4" t="inlineStr">
        <is>
          <t>4</t>
        </is>
      </c>
      <c r="E98" s="5" t="inlineStr">
        <is>
          <t>1.600,00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=HYPERLINK("https://www.rossileiloes.com.br/lote/detalhe/244895", "090")</f>
      </c>
      <c r="B99" s="4" t="s">
        <f>=HYPERLINK("https://www.rossileiloes.com.br/lote/detalhe/244895", " COMANDO HIDRAULICO TRASEIRO RETRO ESCAVADEIRA JCB 3C")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1.000,00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=HYPERLINK("https://www.rossileiloes.com.br/lote/detalhe/244889", "091")</f>
      </c>
      <c r="B100" s="4" t="s">
        <f>=HYPERLINK("https://www.rossileiloes.com.br/lote/detalhe/244889", " COMANDO HIDRAULICO DIANTEIRO RETRO ESCAVADEIRA CAT 420\416")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1.000,00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=HYPERLINK("https://www.rossileiloes.com.br/lote/detalhe/244905", "092")</f>
      </c>
      <c r="B101" s="4" t="s">
        <f>=HYPERLINK("https://www.rossileiloes.com.br/lote/detalhe/244905", " COMANDO HIDRAULICO PA CARREGADEIRA CASE W7")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=HYPERLINK("https://www.rossileiloes.com.br/lote/detalhe/244902", "093")</f>
      </c>
      <c r="B102" s="4" t="s">
        <f>=HYPERLINK("https://www.rossileiloes.com.br/lote/detalhe/244902", " COMANDO HIDRAULICO TRASEIRO RETRO ESCAVADEIRA JCB 3C")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1.000,00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=HYPERLINK("https://www.rossileiloes.com.br/lote/detalhe/244897", "094")</f>
      </c>
      <c r="B103" s="4" t="s">
        <f>=HYPERLINK("https://www.rossileiloes.com.br/lote/detalhe/244897", " MOTOR MERCEDES OM352 NO ESTADO")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1.000,00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=HYPERLINK("https://www.rossileiloes.com.br/lote/detalhe/244907", "095")</f>
      </c>
      <c r="B104" s="4" t="s">
        <f>=HYPERLINK("https://www.rossileiloes.com.br/lote/detalhe/244907", " TRANSMISSÃO PA CARREGADEIRA CAT 950G")</f>
      </c>
      <c r="C104" s="4" t="inlineStr">
        <is>
          <t>Não vendido</t>
        </is>
      </c>
      <c r="D104" s="4" t="inlineStr">
        <is>
          <t>6</t>
        </is>
      </c>
      <c r="E104" s="5" t="inlineStr">
        <is>
          <t>2.000,00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=HYPERLINK("https://www.rossileiloes.com.br/lote/detalhe/244909", "096")</f>
      </c>
      <c r="B105" s="4" t="s">
        <f>=HYPERLINK("https://www.rossileiloes.com.br/lote/detalhe/244909", " COMANDO DE GRUPO DE VALVULA PA CARREGADEIRA CAT 950G")</f>
      </c>
      <c r="C105" s="4" t="inlineStr">
        <is>
          <t>Não vendido</t>
        </is>
      </c>
      <c r="D105" s="4" t="inlineStr">
        <is>
          <t>1</t>
        </is>
      </c>
      <c r="E105" s="5" t="inlineStr">
        <is>
          <t>1.000,00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=HYPERLINK("https://www.rossileiloes.com.br/lote/detalhe/244906", "097")</f>
      </c>
      <c r="B106" s="4" t="s">
        <f>=HYPERLINK("https://www.rossileiloes.com.br/lote/detalhe/244906", " CONVERSOR DE TORQUE TRATOR DE ESTEIRA CAT D6T")</f>
      </c>
      <c r="C106" s="4" t="inlineStr">
        <is>
          <t>Não vendido</t>
        </is>
      </c>
      <c r="D106" s="4" t="inlineStr">
        <is>
          <t>3</t>
        </is>
      </c>
      <c r="E106" s="5" t="inlineStr">
        <is>
          <t>1.400,00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=HYPERLINK("https://www.rossileiloes.com.br/lote/detalhe/244908", "098")</f>
      </c>
      <c r="B107" s="4" t="s">
        <f>=HYPERLINK("https://www.rossileiloes.com.br/lote/detalhe/244908", " DIFERENCIAL TRASEIRO PA CARREGADEIRA CAT 966H")</f>
      </c>
      <c r="C107" s="4" t="inlineStr">
        <is>
          <t>Não vendido</t>
        </is>
      </c>
      <c r="D107" s="4" t="inlineStr">
        <is>
          <t>3</t>
        </is>
      </c>
      <c r="E107" s="5" t="inlineStr">
        <is>
          <t>1.400,00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=HYPERLINK("https://www.rossileiloes.com.br/lote/detalhe/244912", "099")</f>
      </c>
      <c r="B108" s="4" t="s">
        <f>=HYPERLINK("https://www.rossileiloes.com.br/lote/detalhe/244912", " MOTOR DE GIRO ESCAVADEIRA CAT 345C")</f>
      </c>
      <c r="C108" s="4" t="inlineStr">
        <is>
          <t>Não vendido</t>
        </is>
      </c>
      <c r="D108" s="4" t="inlineStr">
        <is>
          <t>2</t>
        </is>
      </c>
      <c r="E108" s="5" t="inlineStr">
        <is>
          <t>1.200,00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=HYPERLINK("https://www.rossileiloes.com.br/lote/detalhe/244911", "100")</f>
      </c>
      <c r="B109" s="4" t="s">
        <f>=HYPERLINK("https://www.rossileiloes.com.br/lote/detalhe/244911", " REDUTOR DE TRAÇÃO ESCAVADEIRA CAT 330")</f>
      </c>
      <c r="C109" s="4" t="inlineStr">
        <is>
          <t>Não vendido</t>
        </is>
      </c>
      <c r="D109" s="4" t="inlineStr">
        <is>
          <t>1</t>
        </is>
      </c>
      <c r="E109" s="5" t="inlineStr">
        <is>
          <t>1.000,00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=HYPERLINK("https://www.rossileiloes.com.br/lote/detalhe/244914", "101")</f>
      </c>
      <c r="B110" s="4" t="s">
        <f>=HYPERLINK("https://www.rossileiloes.com.br/lote/detalhe/244914", " DIFERENCIAL DIANTEIRO PA CARREGADEIRA CAT 966H")</f>
      </c>
      <c r="C110" s="4" t="inlineStr">
        <is>
          <t>Não vendido</t>
        </is>
      </c>
      <c r="D110" s="4" t="inlineStr">
        <is>
          <t>2</t>
        </is>
      </c>
      <c r="E110" s="5" t="inlineStr">
        <is>
          <t>1.200,00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=HYPERLINK("https://www.rossileiloes.com.br/lote/detalhe/244910", "102")</f>
      </c>
      <c r="B111" s="4" t="s">
        <f>=HYPERLINK("https://www.rossileiloes.com.br/lote/detalhe/244910", " COMANDO FINAL ESCAVDEIRA CAT 345C")</f>
      </c>
      <c r="C111" s="4" t="inlineStr">
        <is>
          <t>Não vendido</t>
        </is>
      </c>
      <c r="D111" s="4" t="inlineStr">
        <is>
          <t>4</t>
        </is>
      </c>
      <c r="E111" s="5" t="inlineStr">
        <is>
          <t>1.600,00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=HYPERLINK("https://www.rossileiloes.com.br/lote/detalhe/244920", "103")</f>
      </c>
      <c r="B112" s="4" t="s">
        <f>=HYPERLINK("https://www.rossileiloes.com.br/lote/detalhe/244920", " COMANDO HIDRAULICO ESCAVADEIRA CAT 345C")</f>
      </c>
      <c r="C112" s="4" t="inlineStr">
        <is>
          <t>Não vendido</t>
        </is>
      </c>
      <c r="D112" s="4" t="inlineStr">
        <is>
          <t>2</t>
        </is>
      </c>
      <c r="E112" s="5" t="inlineStr">
        <is>
          <t>1.200,00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=HYPERLINK("https://www.rossileiloes.com.br/lote/detalhe/244919", "104")</f>
      </c>
      <c r="B113" s="4" t="s">
        <f>=HYPERLINK("https://www.rossileiloes.com.br/lote/detalhe/244919", " COMANDO HIDRAULICO PA CARREGADEIRA CAT 950G")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1.000,00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=HYPERLINK("https://www.rossileiloes.com.br/lote/detalhe/244918", "105")</f>
      </c>
      <c r="B114" s="4" t="s">
        <f>=HYPERLINK("https://www.rossileiloes.com.br/lote/detalhe/244918", " BOMBA HIDRAULICA TRATOR DE ESTEIRA CAT D6T")</f>
      </c>
      <c r="C114" s="4" t="inlineStr">
        <is>
          <t>Não vendido</t>
        </is>
      </c>
      <c r="D114" s="4" t="inlineStr">
        <is>
          <t>15</t>
        </is>
      </c>
      <c r="E114" s="5" t="inlineStr">
        <is>
          <t>3.800,00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=HYPERLINK("https://www.rossileiloes.com.br/lote/detalhe/244915", "106")</f>
      </c>
      <c r="B115" s="4" t="s">
        <f>=HYPERLINK("https://www.rossileiloes.com.br/lote/detalhe/244915", " BOMBA DIRECIONAL TRATOR DE ESTEIRA CAT D8N")</f>
      </c>
      <c r="C115" s="4" t="inlineStr">
        <is>
          <t>Não vendido</t>
        </is>
      </c>
      <c r="D115" s="4" t="inlineStr">
        <is>
          <t>7</t>
        </is>
      </c>
      <c r="E115" s="5" t="inlineStr">
        <is>
          <t>2.200,00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=HYPERLINK("https://www.rossileiloes.com.br/lote/detalhe/244917", "107")</f>
      </c>
      <c r="B116" s="4" t="s">
        <f>=HYPERLINK("https://www.rossileiloes.com.br/lote/detalhe/244917", " COMANDO HIDRAULICO TRATOR DE ESTEIRA CAT D6T")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=HYPERLINK("https://www.rossileiloes.com.br/lote/detalhe/244913", "108")</f>
      </c>
      <c r="B117" s="4" t="s">
        <f>=HYPERLINK("https://www.rossileiloes.com.br/lote/detalhe/244913", " MOTOR DE GIRO TRATOR DE ESTEIRA CAT D6T")</f>
      </c>
      <c r="C117" s="4" t="inlineStr">
        <is>
          <t>Vendido</t>
        </is>
      </c>
      <c r="D117" s="4" t="inlineStr">
        <is>
          <t>2</t>
        </is>
      </c>
      <c r="E117" s="5" t="inlineStr">
        <is>
          <t>1.200,00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=HYPERLINK("https://www.rossileiloes.com.br/lote/detalhe/244916", "109")</f>
      </c>
      <c r="B118" s="4" t="s">
        <f>=HYPERLINK("https://www.rossileiloes.com.br/lote/detalhe/244916", " HELICE, MOTOR DE HELICE E DEFLETOR PA CARREGADEIRA HYUNDAI 757")</f>
      </c>
      <c r="C118" s="4" t="inlineStr">
        <is>
          <t>Não vendido</t>
        </is>
      </c>
      <c r="D118" s="4" t="inlineStr">
        <is>
          <t>1</t>
        </is>
      </c>
      <c r="E118" s="5" t="inlineStr">
        <is>
          <t>1.000,00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=HYPERLINK("https://www.rossileiloes.com.br/lote/detalhe/244921", "110")</f>
      </c>
      <c r="B119" s="4" t="s">
        <f>=HYPERLINK("https://www.rossileiloes.com.br/lote/detalhe/244921", " BOMBA DE TRANSMISSÃO TRATOR DE ESTEIRA CAT D6T")</f>
      </c>
      <c r="C119" s="4" t="inlineStr">
        <is>
          <t>Não vendido</t>
        </is>
      </c>
      <c r="D119" s="4" t="inlineStr">
        <is>
          <t>5</t>
        </is>
      </c>
      <c r="E119" s="5" t="inlineStr">
        <is>
          <t>1.800,00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=HYPERLINK("https://www.rossileiloes.com.br/lote/detalhe/244926", "111")</f>
      </c>
      <c r="B120" s="4" t="s">
        <f>=HYPERLINK("https://www.rossileiloes.com.br/lote/detalhe/244926", " MOTOR DE HÉLICE ESCAVDEIRA CAT 330")</f>
      </c>
      <c r="C120" s="4" t="inlineStr">
        <is>
          <t>Não vendido</t>
        </is>
      </c>
      <c r="D120" s="4" t="inlineStr">
        <is>
          <t>2</t>
        </is>
      </c>
      <c r="E120" s="5" t="inlineStr">
        <is>
          <t>1.200,00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=HYPERLINK("https://www.rossileiloes.com.br/lote/detalhe/244925", "112")</f>
      </c>
      <c r="B121" s="4" t="s">
        <f>=HYPERLINK("https://www.rossileiloes.com.br/lote/detalhe/244925", " BOMBA DE FREIO E DIRECIONAL PA CARREGADEIRA CAT 950G")</f>
      </c>
      <c r="C121" s="4" t="inlineStr">
        <is>
          <t>Não vendido</t>
        </is>
      </c>
      <c r="D121" s="4" t="inlineStr">
        <is>
          <t>5</t>
        </is>
      </c>
      <c r="E121" s="5" t="inlineStr">
        <is>
          <t>1.800,00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=HYPERLINK("https://www.rossileiloes.com.br/lote/detalhe/244928", "113")</f>
      </c>
      <c r="B122" s="4" t="s">
        <f>=HYPERLINK("https://www.rossileiloes.com.br/lote/detalhe/244928", " BOMBA DE FREIO TRATOR DE ESTEIRA KOMATSU D61")</f>
      </c>
      <c r="C122" s="4" t="inlineStr">
        <is>
          <t>Não vendido</t>
        </is>
      </c>
      <c r="D122" s="4" t="inlineStr">
        <is>
          <t>3</t>
        </is>
      </c>
      <c r="E122" s="5" t="inlineStr">
        <is>
          <t>1.400,00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=HYPERLINK("https://www.rossileiloes.com.br/lote/detalhe/244922", "114")</f>
      </c>
      <c r="B123" s="4" t="s">
        <f>=HYPERLINK("https://www.rossileiloes.com.br/lote/detalhe/244922", " MOTOR DE GIRO TRATOR DE ESTEIRA CAT D8N")</f>
      </c>
      <c r="C123" s="4" t="inlineStr">
        <is>
          <t>Não vendido</t>
        </is>
      </c>
      <c r="D123" s="4" t="inlineStr">
        <is>
          <t>2</t>
        </is>
      </c>
      <c r="E123" s="5" t="inlineStr">
        <is>
          <t>1.200,00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=HYPERLINK("https://www.rossileiloes.com.br/lote/detalhe/244923", "115")</f>
      </c>
      <c r="B124" s="4" t="s">
        <f>=HYPERLINK("https://www.rossileiloes.com.br/lote/detalhe/244923", " BOMBA HIDRAULICA TRATOR DE ESTEIRA CAT D8N")</f>
      </c>
      <c r="C124" s="4" t="inlineStr">
        <is>
          <t>Não vendido</t>
        </is>
      </c>
      <c r="D124" s="4" t="inlineStr">
        <is>
          <t>1</t>
        </is>
      </c>
      <c r="E124" s="5" t="inlineStr">
        <is>
          <t>1.000,00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=HYPERLINK("https://www.rossileiloes.com.br/lote/detalhe/244930", "116")</f>
      </c>
      <c r="B125" s="4" t="s">
        <f>=HYPERLINK("https://www.rossileiloes.com.br/lote/detalhe/244930", " BOMBA DIRECIONAL TRATOR DE ESTEIRA CAT D8N")</f>
      </c>
      <c r="C125" s="4" t="inlineStr">
        <is>
          <t>Não vendido</t>
        </is>
      </c>
      <c r="D125" s="4" t="inlineStr">
        <is>
          <t>1</t>
        </is>
      </c>
      <c r="E125" s="5" t="inlineStr">
        <is>
          <t>1.000,00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=HYPERLINK("https://www.rossileiloes.com.br/lote/detalhe/244924", "117")</f>
      </c>
      <c r="B126" s="4" t="s">
        <f>=HYPERLINK("https://www.rossileiloes.com.br/lote/detalhe/244924", " GRUPO DE VALVULA ESCAVADEIRA VOLVO 210")</f>
      </c>
      <c r="C126" s="4" t="inlineStr">
        <is>
          <t>Não vendido</t>
        </is>
      </c>
      <c r="D126" s="4" t="inlineStr">
        <is>
          <t>1</t>
        </is>
      </c>
      <c r="E126" s="5" t="inlineStr">
        <is>
          <t>1.000,00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=HYPERLINK("https://www.rossileiloes.com.br/lote/detalhe/244927", "118")</f>
      </c>
      <c r="B127" s="4" t="s">
        <f>=HYPERLINK("https://www.rossileiloes.com.br/lote/detalhe/244927", " BOMBA HIDRAULICA TRATOR DE ESTEIRA KOMATSU D61")</f>
      </c>
      <c r="C127" s="4" t="inlineStr">
        <is>
          <t>Não vendido</t>
        </is>
      </c>
      <c r="D127" s="4" t="inlineStr">
        <is>
          <t>2</t>
        </is>
      </c>
      <c r="E127" s="5" t="inlineStr">
        <is>
          <t>1.200,00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=HYPERLINK("https://www.rossileiloes.com.br/lote/detalhe/244929", "120")</f>
      </c>
      <c r="B128" s="4" t="s">
        <f>=HYPERLINK("https://www.rossileiloes.com.br/lote/detalhe/244929", " BOMBA HIDRAULICA CAT 950G")</f>
      </c>
      <c r="C128" s="4" t="inlineStr">
        <is>
          <t>Não vendido</t>
        </is>
      </c>
      <c r="D128" s="4" t="inlineStr">
        <is>
          <t>2</t>
        </is>
      </c>
      <c r="E128" s="5" t="inlineStr">
        <is>
          <t>1.200,00</t>
        </is>
      </c>
      <c r="F128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2026-06-27T17:24:20.00Z</dcterms:created>
  <dc:creator>Tellks Tecnologia</dc:creator>
  <cp:revision>0</cp:revision>
</cp:coreProperties>
</file>