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PONTE ROLANTE, CARROS, MOTORES, GERADORES, COMPRESSORES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18/01/2024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=HYPERLINK("https://www.rossileiloes.com.br/lote/detalhe/209909", "000")</f>
      </c>
      <c r="B11" s="4" t="s">
        <f>=HYPERLINK("https://www.rossileiloes.com.br/lote/detalhe/209909", " MITSUBISHI / L200 OUTDOOR ANO 2009/2010 - BRANCA - DIESEL-SAVANA")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53.000,00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=HYPERLINK("https://www.rossileiloes.com.br/lote/detalhe/209913", "001")</f>
      </c>
      <c r="B12" s="4" t="s">
        <f>=HYPERLINK("https://www.rossileiloes.com.br/lote/detalhe/209913", " COMPRESSOR PARAFUSO INGERSOL RAND ( No estado)")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=HYPERLINK("https://www.rossileiloes.com.br/lote/detalhe/209785", "002")</f>
      </c>
      <c r="B13" s="4" t="s">
        <f>=HYPERLINK("https://www.rossileiloes.com.br/lote/detalhe/209785", "AGLUTINADOR PARA PLASTICO - MOTOR WEG 50 CV")</f>
      </c>
      <c r="C13" s="4" t="inlineStr">
        <is>
          <t>Vendido</t>
        </is>
      </c>
      <c r="D13" s="4" t="inlineStr">
        <is>
          <t>1</t>
        </is>
      </c>
      <c r="E13" s="5" t="inlineStr">
        <is>
          <t>12.000,00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=HYPERLINK("https://www.rossileiloes.com.br/lote/detalhe/209915", "003")</f>
      </c>
      <c r="B14" s="4" t="s">
        <f>=HYPERLINK("https://www.rossileiloes.com.br/lote/detalhe/209915", "05 UNIDADES - (SUCATA) MOTORES FORD DIRECT FLEX 2.0")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=HYPERLINK("https://www.rossileiloes.com.br/lote/detalhe/209853", "004")</f>
      </c>
      <c r="B15" s="4" t="s">
        <f>=HYPERLINK("https://www.rossileiloes.com.br/lote/detalhe/209853", "VW / FUSCA 1200 ANO 1966 - GASOLINA - COR AZUL - doc. ok")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13.700,00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=HYPERLINK("https://www.rossileiloes.com.br/lote/detalhe/209786", "005")</f>
      </c>
      <c r="B16" s="4" t="s">
        <f>=HYPERLINK("https://www.rossileiloes.com.br/lote/detalhe/209786", "VW SAVEIRO 1.8 ano 2005/2006 - FLEX - AMBULÂNCIA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19.000,00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=HYPERLINK("https://www.rossileiloes.com.br/lote/detalhe/209916", "006")</f>
      </c>
      <c r="B17" s="4" t="s">
        <f>=HYPERLINK("https://www.rossileiloes.com.br/lote/detalhe/209916", "05 UNIDADES - (SUCATA) MOTORES FORD DIRECT FLEX 2.0")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=HYPERLINK("https://www.rossileiloes.com.br/lote/detalhe/209917", "007")</f>
      </c>
      <c r="B18" s="4" t="s">
        <f>=HYPERLINK("https://www.rossileiloes.com.br/lote/detalhe/209917", "05 UNIDADES - (SUCATA) MOTORES FORD DIRECT FLEX 2.0")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=HYPERLINK("https://www.rossileiloes.com.br/lote/detalhe/209866", "008")</f>
      </c>
      <c r="B19" s="4" t="s">
        <f>=HYPERLINK("https://www.rossileiloes.com.br/lote/detalhe/209866", "PONTE ROLANTE PARA 15 TON. MARCA MAUSA COM 19 MTS LARGURA X 65 MTS CAMINHO")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=HYPERLINK("https://www.rossileiloes.com.br/lote/detalhe/210989", "009")</f>
      </c>
      <c r="B20" s="4" t="s">
        <f>=HYPERLINK("https://www.rossileiloes.com.br/lote/detalhe/210989", "APROX. 500 PEÇAS DE CHAVES E OUTROS ITENS RETIRADOS DE PAINEIS")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=HYPERLINK("https://www.rossileiloes.com.br/lote/detalhe/211127", "010")</f>
      </c>
      <c r="B21" s="4" t="s">
        <f>=HYPERLINK("https://www.rossileiloes.com.br/lote/detalhe/211127", "GM S10 24 ROTAN AMB.  - COR BRANCA - FLEX. ANO 2008/2009")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=HYPERLINK("https://www.rossileiloes.com.br/lote/detalhe/209910", "011")</f>
      </c>
      <c r="B22" s="4" t="s">
        <f>=HYPERLINK("https://www.rossileiloes.com.br/lote/detalhe/209910", " BRAÇO GIRATÓRIO APROX. 5,5 MTS. COM TALHA CAPAC. 500KGS")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=HYPERLINK("https://www.rossileiloes.com.br/lote/detalhe/209845", "012")</f>
      </c>
      <c r="B23" s="4" t="s">
        <f>=HYPERLINK("https://www.rossileiloes.com.br/lote/detalhe/209845", "EMPILHADEIRA / PALETEIRA ELETRICA TOYOTA  - COM BATERIA E CARREGADOR")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450.00</t>
        </is>
      </c>
    </row>
    <row collapsed="false" customFormat="false" customHeight="false" hidden="false" ht="12.1" outlineLevel="0" r="24">
      <c r="A24" s="5" t="s">
        <f>=HYPERLINK("https://www.rossileiloes.com.br/lote/detalhe/209851", "013")</f>
      </c>
      <c r="B24" s="4" t="s">
        <f>=HYPERLINK("https://www.rossileiloes.com.br/lote/detalhe/209851", " GERADOR DIESEL")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=HYPERLINK("https://www.rossileiloes.com.br/lote/detalhe/209850", "014")</f>
      </c>
      <c r="B25" s="4" t="s">
        <f>=HYPERLINK("https://www.rossileiloes.com.br/lote/detalhe/209850", " GERADOR 4CC APROX. 15 KVA MOTOR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=HYPERLINK("https://www.rossileiloes.com.br/lote/detalhe/209754", "015")</f>
      </c>
      <c r="B26" s="4" t="s">
        <f>=HYPERLINK("https://www.rossileiloes.com.br/lote/detalhe/209754", "Máquina para solda de tubo. Tipo ponteadeira.100 KVa")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=HYPERLINK("https://www.rossileiloes.com.br/lote/detalhe/209800", "016")</f>
      </c>
      <c r="B27" s="4" t="s">
        <f>=HYPERLINK("https://www.rossileiloes.com.br/lote/detalhe/209800", "CENTRIFUGA INDUSTRIAL 30 KG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=HYPERLINK("https://www.rossileiloes.com.br/lote/detalhe/209849", "017")</f>
      </c>
      <c r="B28" s="4" t="s">
        <f>=HYPERLINK("https://www.rossileiloes.com.br/lote/detalhe/209849", " ELEVADOR PANTOGRAFICO ( 2 PEÇAS E COMANDO HIDRÁULICO)")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=HYPERLINK("https://www.rossileiloes.com.br/lote/detalhe/209852", "018")</f>
      </c>
      <c r="B29" s="4" t="s">
        <f>=HYPERLINK("https://www.rossileiloes.com.br/lote/detalhe/209852", " BRAÇO ARTICULADO PARA OFICINA (NÃO INCLUI VIGA LATERAL)")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1.700,00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=HYPERLINK("https://www.rossileiloes.com.br/lote/detalhe/209867", "019")</f>
      </c>
      <c r="B30" s="4" t="s">
        <f>=HYPERLINK("https://www.rossileiloes.com.br/lote/detalhe/209867", "SUCATA - CABEÇOTE COM BASE SEM MOTOR - PARA COOMPRESSOR")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=HYPERLINK("https://www.rossileiloes.com.br/lote/detalhe/209914", "020")</f>
      </c>
      <c r="B31" s="4" t="s">
        <f>=HYPERLINK("https://www.rossileiloes.com.br/lote/detalhe/209914", " BRAÇO GIRATÓRIO APROX. 5,5 MTS COM TALHA CAPAC. 500KGS")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=HYPERLINK("https://www.rossileiloes.com.br/lote/detalhe/209912", "021")</f>
      </c>
      <c r="B32" s="4" t="s">
        <f>=HYPERLINK("https://www.rossileiloes.com.br/lote/detalhe/209912", " 2 BRAÇOS GIRATÓRIOS APROX. 5,0 MTS. CAPAC. 300KGS - SEM TALHA")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2.200,00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=HYPERLINK("https://www.rossileiloes.com.br/lote/detalhe/211142", "022")</f>
      </c>
      <c r="B33" s="4" t="s">
        <f>=HYPERLINK("https://www.rossileiloes.com.br/lote/detalhe/211142", "[ VÍDEO ] FORD RANGER XLT 13P - COR PRATA - DIESEL. ANO 2008/2008")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=HYPERLINK("https://www.rossileiloes.com.br/lote/detalhe/209857", "023")</f>
      </c>
      <c r="B34" s="4" t="s">
        <f>=HYPERLINK("https://www.rossileiloes.com.br/lote/detalhe/209857", " DOIS VASOS DE PRESSÃO COM VALVULAS")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=HYPERLINK("https://www.rossileiloes.com.br/lote/detalhe/209836", "024")</f>
      </c>
      <c r="B35" s="4" t="s">
        <f>=HYPERLINK("https://www.rossileiloes.com.br/lote/detalhe/209836", "TANQUE INOX 8.500 LITROS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26.000,00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=HYPERLINK("https://www.rossileiloes.com.br/lote/detalhe/209809", "025")</f>
      </c>
      <c r="B36" s="4" t="s">
        <f>=HYPERLINK("https://www.rossileiloes.com.br/lote/detalhe/209809", " GERADOR 12 KVA ANO 2012 - MOTOR RUIM")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7.000,00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=HYPERLINK("https://www.rossileiloes.com.br/lote/detalhe/209918", "026")</f>
      </c>
      <c r="B37" s="4" t="s">
        <f>=HYPERLINK("https://www.rossileiloes.com.br/lote/detalhe/209918", "06 UNIDADES - (SUCATA) MOTORES FORD DIRECT FLEX 2.0")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=HYPERLINK("https://www.rossileiloes.com.br/lote/detalhe/209919", "027")</f>
      </c>
      <c r="B38" s="4" t="s">
        <f>=HYPERLINK("https://www.rossileiloes.com.br/lote/detalhe/209919", "02 UNIDADES - AUTOCLAVE HOSPITALAR")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=HYPERLINK("https://www.rossileiloes.com.br/lote/detalhe/209858", "028")</f>
      </c>
      <c r="B39" s="4" t="s">
        <f>=HYPERLINK("https://www.rossileiloes.com.br/lote/detalhe/209858", " Balança digital para 1000 kg 1.20 por 80 cm não testado podendo painel não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=HYPERLINK("https://www.rossileiloes.com.br/lote/detalhe/209920", "029")</f>
      </c>
      <c r="B40" s="4" t="s">
        <f>=HYPERLINK("https://www.rossileiloes.com.br/lote/detalhe/209920", "TALHA 2 TON.")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=HYPERLINK("https://www.rossileiloes.com.br/lote/detalhe/209798", "030")</f>
      </c>
      <c r="B41" s="4" t="s">
        <f>=HYPERLINK("https://www.rossileiloes.com.br/lote/detalhe/209798", " CAPELA PARA LABORATÓRIO")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990,00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=HYPERLINK("https://www.rossileiloes.com.br/lote/detalhe/209780", "031")</f>
      </c>
      <c r="B42" s="4" t="s">
        <f>=HYPERLINK("https://www.rossileiloes.com.br/lote/detalhe/209780", "LOTE DE ANTIQUIDADES: 1 MÁQUINA DE ESCREVER HERMES Baby ,1 MAQUINA FOTOGRÁFICA RICOH,  2 RÁDIOS COMUNICADORES COBRA, 2 GALOS DE BRONZE E 1 MINI COMPRESSOR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1.200,00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=HYPERLINK("https://www.rossileiloes.com.br/lote/detalhe/209787", "032")</f>
      </c>
      <c r="B43" s="4" t="s">
        <f>=HYPERLINK("https://www.rossileiloes.com.br/lote/detalhe/209787", "GUINCHO TIPO GIRAFA 1.000 KG -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1.200,00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=HYPERLINK("https://www.rossileiloes.com.br/lote/detalhe/209745", "033")</f>
      </c>
      <c r="B44" s="4" t="s">
        <f>=HYPERLINK("https://www.rossileiloes.com.br/lote/detalhe/209745", " 1 ventilador. 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=HYPERLINK("https://www.rossileiloes.com.br/lote/detalhe/209771", "034")</f>
      </c>
      <c r="B45" s="4" t="s">
        <f>=HYPERLINK("https://www.rossileiloes.com.br/lote/detalhe/209771", "4 Ventiladores")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=HYPERLINK("https://www.rossileiloes.com.br/lote/detalhe/209817", "035")</f>
      </c>
      <c r="B46" s="4" t="s">
        <f>=HYPERLINK("https://www.rossileiloes.com.br/lote/detalhe/209817", " MISTURADOR DE ESFERA PARA TINTA COM MOTOR WEG 15 CV")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9.500,00</t>
        </is>
      </c>
      <c r="F46" s="4" t="inlineStr">
        <is>
          <t>350.00</t>
        </is>
      </c>
    </row>
    <row collapsed="false" customFormat="false" customHeight="false" hidden="false" ht="12.1" outlineLevel="0" r="47">
      <c r="A47" s="5" t="s">
        <f>=HYPERLINK("https://www.rossileiloes.com.br/lote/detalhe/209860", "036")</f>
      </c>
      <c r="B47" s="4" t="s">
        <f>=HYPERLINK("https://www.rossileiloes.com.br/lote/detalhe/209860", " Canhão giratorio para água")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=HYPERLINK("https://www.rossileiloes.com.br/lote/detalhe/209782", "037")</f>
      </c>
      <c r="B48" s="4" t="s">
        <f>=HYPERLINK("https://www.rossileiloes.com.br/lote/detalhe/209782", "1 EXAUSTOR LARGURA 65 CM MOTOR WEG 1.5 CV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=HYPERLINK("https://www.rossileiloes.com.br/lote/detalhe/209743", "038")</f>
      </c>
      <c r="B49" s="4" t="s">
        <f>=HYPERLINK("https://www.rossileiloes.com.br/lote/detalhe/209743", "VÁLVULA ROTATIVA")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=HYPERLINK("https://www.rossileiloes.com.br/lote/detalhe/209795", "039")</f>
      </c>
      <c r="B50" s="4" t="s">
        <f>=HYPERLINK("https://www.rossileiloes.com.br/lote/detalhe/209795", " COMPRESSOR PARA DENTISTA ANO 2017")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=HYPERLINK("https://www.rossileiloes.com.br/lote/detalhe/209818", "040")</f>
      </c>
      <c r="B51" s="4" t="s">
        <f>=HYPERLINK("https://www.rossileiloes.com.br/lote/detalhe/209818", " 7 BOMBAS DE VÁCUO SUJA DE ÓLEO / GRAXA")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=HYPERLINK("https://www.rossileiloes.com.br/lote/detalhe/209781", "041")</f>
      </c>
      <c r="B52" s="4" t="s">
        <f>=HYPERLINK("https://www.rossileiloes.com.br/lote/detalhe/209781", "1 REDUTOR DE GRANDE PORTE PESO. 1.250 KGS APROX.")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5.500,00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=HYPERLINK("https://www.rossileiloes.com.br/lote/detalhe/209779", "042")</f>
      </c>
      <c r="B53" s="4" t="s">
        <f>=HYPERLINK("https://www.rossileiloes.com.br/lote/detalhe/209779", "1 VENTOINHA")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=HYPERLINK("https://www.rossileiloes.com.br/lote/detalhe/209794", "043")</f>
      </c>
      <c r="B54" s="4" t="s">
        <f>=HYPERLINK("https://www.rossileiloes.com.br/lote/detalhe/209794", " AUTOCLAVE")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=HYPERLINK("https://www.rossileiloes.com.br/lote/detalhe/209762", "044")</f>
      </c>
      <c r="B55" s="4" t="s">
        <f>=HYPERLINK("https://www.rossileiloes.com.br/lote/detalhe/209762", " 1 taboriador de peças com aquecedor")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=HYPERLINK("https://www.rossileiloes.com.br/lote/detalhe/209819", "045")</f>
      </c>
      <c r="B56" s="4" t="s">
        <f>=HYPERLINK("https://www.rossileiloes.com.br/lote/detalhe/209819", "CENTRÍFUGA SEPARADORA  FLOTTWEG  MOD. MW 2000 SSP 122")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=HYPERLINK("https://www.rossileiloes.com.br/lote/detalhe/209788", "046")</f>
      </c>
      <c r="B57" s="4" t="s">
        <f>=HYPERLINK("https://www.rossileiloes.com.br/lote/detalhe/209788", " BOMBA PARA ÓLEO")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2.500,00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=HYPERLINK("https://www.rossileiloes.com.br/lote/detalhe/209783", "047")</f>
      </c>
      <c r="B58" s="4" t="s">
        <f>=HYPERLINK("https://www.rossileiloes.com.br/lote/detalhe/209783", "EXAUSTOR LARGURA 65 CM - MOTOR 1.5 HP MONOFASICO")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=HYPERLINK("https://www.rossileiloes.com.br/lote/detalhe/209767", "048")</f>
      </c>
      <c r="B59" s="4" t="s">
        <f>=HYPERLINK("https://www.rossileiloes.com.br/lote/detalhe/209767", "Aprox. 10 peças - câmera e protetor para empilhadeira")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=HYPERLINK("https://www.rossileiloes.com.br/lote/detalhe/209863", "049")</f>
      </c>
      <c r="B60" s="4" t="s">
        <f>=HYPERLINK("https://www.rossileiloes.com.br/lote/detalhe/209863", " tanque de PVC com pé")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450,00</t>
        </is>
      </c>
      <c r="F60" s="4" t="inlineStr">
        <is>
          <t>750.00</t>
        </is>
      </c>
    </row>
    <row collapsed="false" customFormat="false" customHeight="false" hidden="false" ht="12.1" outlineLevel="0" r="61">
      <c r="A61" s="5" t="s">
        <f>=HYPERLINK("https://www.rossileiloes.com.br/lote/detalhe/209772", "050")</f>
      </c>
      <c r="B61" s="4" t="s">
        <f>=HYPERLINK("https://www.rossileiloes.com.br/lote/detalhe/209772", "Mangueiras de pressão hidráulica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=HYPERLINK("https://www.rossileiloes.com.br/lote/detalhe/209797", "051")</f>
      </c>
      <c r="B62" s="4" t="s">
        <f>=HYPERLINK("https://www.rossileiloes.com.br/lote/detalhe/209797", " APARELHO PARA LABORATÓRIO")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=HYPERLINK("https://www.rossileiloes.com.br/lote/detalhe/209921", "052")</f>
      </c>
      <c r="B63" s="4" t="s">
        <f>=HYPERLINK("https://www.rossileiloes.com.br/lote/detalhe/209921", "BOMBA A VÁCUO")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2.200,00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=HYPERLINK("https://www.rossileiloes.com.br/lote/detalhe/209823", "053")</f>
      </c>
      <c r="B64" s="4" t="s">
        <f>=HYPERLINK("https://www.rossileiloes.com.br/lote/detalhe/209823", " 01 MOTOR WEG COM BOMBA DE ENGRENAGEM( SEM PLAQUETA) APROX. 25 A 30 CV")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2.800,00</t>
        </is>
      </c>
      <c r="F64" s="4" t="inlineStr">
        <is>
          <t>75.00</t>
        </is>
      </c>
    </row>
    <row collapsed="false" customFormat="false" customHeight="false" hidden="false" ht="12.1" outlineLevel="0" r="65">
      <c r="A65" s="5" t="s">
        <f>=HYPERLINK("https://www.rossileiloes.com.br/lote/detalhe/209833", "054")</f>
      </c>
      <c r="B65" s="4" t="s">
        <f>=HYPERLINK("https://www.rossileiloes.com.br/lote/detalhe/209833", " 01 TROLLER PARA 1100 KGS.")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=HYPERLINK("https://www.rossileiloes.com.br/lote/detalhe/209773", "055")</f>
      </c>
      <c r="B66" s="4" t="s">
        <f>=HYPERLINK("https://www.rossileiloes.com.br/lote/detalhe/209773", "1 bomba a vácuo 2 moto redutor")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1.200,00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=HYPERLINK("https://www.rossileiloes.com.br/lote/detalhe/209922", "056")</f>
      </c>
      <c r="B67" s="4" t="s">
        <f>=HYPERLINK("https://www.rossileiloes.com.br/lote/detalhe/209922", "SUPORTE PARA ROLO DE PAPEL 1,20 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=HYPERLINK("https://www.rossileiloes.com.br/lote/detalhe/209789", "057")</f>
      </c>
      <c r="B68" s="4" t="s">
        <f>=HYPERLINK("https://www.rossileiloes.com.br/lote/detalhe/209789", " 03 PISTÕES")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1.300,00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=HYPERLINK("https://www.rossileiloes.com.br/lote/detalhe/209766", "058")</f>
      </c>
      <c r="B69" s="4" t="s">
        <f>=HYPERLINK("https://www.rossileiloes.com.br/lote/detalhe/209766", "1 unidade hidráulica com 2 bombas hidráulicas com trocador de calor")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=HYPERLINK("https://www.rossileiloes.com.br/lote/detalhe/209864", "059")</f>
      </c>
      <c r="B70" s="4" t="s">
        <f>=HYPERLINK("https://www.rossileiloes.com.br/lote/detalhe/209864", " 2 trituradores para máquina acricola com facas")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3.800,00</t>
        </is>
      </c>
      <c r="F70" s="4" t="inlineStr">
        <is>
          <t>750.00</t>
        </is>
      </c>
    </row>
    <row collapsed="false" customFormat="false" customHeight="false" hidden="false" ht="12.1" outlineLevel="0" r="71">
      <c r="A71" s="5" t="s">
        <f>=HYPERLINK("https://www.rossileiloes.com.br/lote/detalhe/209784", "060")</f>
      </c>
      <c r="B71" s="4" t="s">
        <f>=HYPERLINK("https://www.rossileiloes.com.br/lote/detalhe/209784", "1 Gerador")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900,00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=HYPERLINK("https://www.rossileiloes.com.br/lote/detalhe/209740", "061")</f>
      </c>
      <c r="B72" s="4" t="s">
        <f>=HYPERLINK("https://www.rossileiloes.com.br/lote/detalhe/209740", "COLETOR E SEPARADOR DE ÓLEO")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=HYPERLINK("https://www.rossileiloes.com.br/lote/detalhe/209911", "062")</f>
      </c>
      <c r="B73" s="4" t="s">
        <f>=HYPERLINK("https://www.rossileiloes.com.br/lote/detalhe/209911", " MOTOR SCANIA V8 COM BOMBA DE INCÊNCIO ( sem teste - no estado)")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8.000,00</t>
        </is>
      </c>
      <c r="F73" s="4" t="inlineStr">
        <is>
          <t>350.00</t>
        </is>
      </c>
    </row>
    <row collapsed="false" customFormat="false" customHeight="false" hidden="false" ht="12.1" outlineLevel="0" r="74">
      <c r="A74" s="5" t="s">
        <f>=HYPERLINK("https://www.rossileiloes.com.br/lote/detalhe/209862", "063")</f>
      </c>
      <c r="B74" s="4" t="s">
        <f>=HYPERLINK("https://www.rossileiloes.com.br/lote/detalhe/209862", " 1 bomba a vácuo marca omel mod bvm 250 motor 10 cv")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3.800,00</t>
        </is>
      </c>
      <c r="F74" s="4" t="inlineStr">
        <is>
          <t>350.00</t>
        </is>
      </c>
    </row>
    <row collapsed="false" customFormat="false" customHeight="false" hidden="false" ht="12.1" outlineLevel="0" r="75">
      <c r="A75" s="5" t="s">
        <f>=HYPERLINK("https://www.rossileiloes.com.br/lote/detalhe/209859", "064")</f>
      </c>
      <c r="B75" s="4" t="s">
        <f>=HYPERLINK("https://www.rossileiloes.com.br/lote/detalhe/209859", " 3 válvula de controle e 1 de gaveta")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2.000,00</t>
        </is>
      </c>
      <c r="F75" s="4" t="inlineStr">
        <is>
          <t>350.00</t>
        </is>
      </c>
    </row>
    <row collapsed="false" customFormat="false" customHeight="false" hidden="false" ht="12.1" outlineLevel="0" r="76">
      <c r="A76" s="5" t="s">
        <f>=HYPERLINK("https://www.rossileiloes.com.br/lote/detalhe/211368", "065")</f>
      </c>
      <c r="B76" s="4" t="s">
        <f>=HYPERLINK("https://www.rossileiloes.com.br/lote/detalhe/211368", " 5 escadas alumínio sendo 3 de 5 degraus e 2 de 4 degraus")</f>
      </c>
      <c r="C76" s="4" t="inlineStr">
        <is>
          <t>Vendido</t>
        </is>
      </c>
      <c r="D76" s="4" t="inlineStr">
        <is>
          <t>1</t>
        </is>
      </c>
      <c r="E76" s="5" t="inlineStr">
        <is>
          <t>450,00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=HYPERLINK("https://www.rossileiloes.com.br/lote/detalhe/209774", "066")</f>
      </c>
      <c r="B77" s="4" t="s">
        <f>=HYPERLINK("https://www.rossileiloes.com.br/lote/detalhe/209774", " 01 ALINHADOR INDUSTRIAL")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=HYPERLINK("https://www.rossileiloes.com.br/lote/detalhe/209801", "067")</f>
      </c>
      <c r="B78" s="4" t="s">
        <f>=HYPERLINK("https://www.rossileiloes.com.br/lote/detalhe/209801", " 1 BOMBA DE INOX")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=HYPERLINK("https://www.rossileiloes.com.br/lote/detalhe/209868", "068")</f>
      </c>
      <c r="B79" s="4" t="s">
        <f>=HYPERLINK("https://www.rossileiloes.com.br/lote/detalhe/209868", "RESERVATORIO 1.000 LITROS ")</f>
      </c>
      <c r="C79" s="4" t="inlineStr">
        <is>
          <t>Vendido</t>
        </is>
      </c>
      <c r="D79" s="4" t="inlineStr">
        <is>
          <t>1</t>
        </is>
      </c>
      <c r="E79" s="5" t="inlineStr">
        <is>
          <t>200,00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=HYPERLINK("https://www.rossileiloes.com.br/lote/detalhe/211143", "069")</f>
      </c>
      <c r="B80" s="4" t="s">
        <f>=HYPERLINK("https://www.rossileiloes.com.br/lote/detalhe/211143", "[ VÍDEO ] VW GOL 1000  - COR BRANCA - GASOLINA - ANO 1993/1993. MOTOR  ASPIRADO FUNCIONANDO")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=HYPERLINK("https://www.rossileiloes.com.br/lote/detalhe/209799", "070")</f>
      </c>
      <c r="B81" s="4" t="s">
        <f>=HYPERLINK("https://www.rossileiloes.com.br/lote/detalhe/209799", " 4 PAINÉIS MODULO ELETRONICO")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=HYPERLINK("https://www.rossileiloes.com.br/lote/detalhe/209861", "071")</f>
      </c>
      <c r="B82" s="4" t="s">
        <f>=HYPERLINK("https://www.rossileiloes.com.br/lote/detalhe/209861", " Motor elétrico 6cv 1720 e 1430 rpm.")</f>
      </c>
      <c r="C82" s="4" t="inlineStr">
        <is>
          <t>Vendido</t>
        </is>
      </c>
      <c r="D82" s="4" t="inlineStr">
        <is>
          <t>1</t>
        </is>
      </c>
      <c r="E82" s="5" t="inlineStr">
        <is>
          <t>650,00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=HYPERLINK("https://www.rossileiloes.com.br/lote/detalhe/209775", "072")</f>
      </c>
      <c r="B83" s="4" t="s">
        <f>=HYPERLINK("https://www.rossileiloes.com.br/lote/detalhe/209775", " 04 MOTORES CORRENTE CONTÍNUA")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4.900,00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=HYPERLINK("https://www.rossileiloes.com.br/lote/detalhe/209776", "073")</f>
      </c>
      <c r="B84" s="4" t="s">
        <f>=HYPERLINK("https://www.rossileiloes.com.br/lote/detalhe/209776", " 01 MOTOR")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=HYPERLINK("https://www.rossileiloes.com.br/lote/detalhe/211539", "074")</f>
      </c>
      <c r="B85" s="4" t="s">
        <f>=HYPERLINK("https://www.rossileiloes.com.br/lote/detalhe/211539", "MB/L 708E ANO 1987/1987 - COR BRANCA - DIESEL")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35.000,00</t>
        </is>
      </c>
      <c r="F85" s="4" t="inlineStr">
        <is>
          <t>550.00</t>
        </is>
      </c>
    </row>
    <row collapsed="false" customFormat="false" customHeight="false" hidden="false" ht="12.1" outlineLevel="0" r="86">
      <c r="A86" s="5" t="s">
        <f>=HYPERLINK("https://www.rossileiloes.com.br/lote/detalhe/209865", "075")</f>
      </c>
      <c r="B86" s="4" t="s">
        <f>=HYPERLINK("https://www.rossileiloes.com.br/lote/detalhe/209865", " 2 BALANCINS SENDO: 1 DE 1,30MTS E 1 DE 0,85 MTS")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320,00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=HYPERLINK("https://www.rossileiloes.com.br/lote/detalhe/209831", "076")</f>
      </c>
      <c r="B87" s="4" t="s">
        <f>=HYPERLINK("https://www.rossileiloes.com.br/lote/detalhe/209831", " 01 BOMBA PARA QUIMICA MOTOR 1 CV")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=HYPERLINK("https://www.rossileiloes.com.br/lote/detalhe/209824", "077")</f>
      </c>
      <c r="B88" s="4" t="s">
        <f>=HYPERLINK("https://www.rossileiloes.com.br/lote/detalhe/209824", " 01 BOMBA DOSADORA 0,33 CV")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=HYPERLINK("https://www.rossileiloes.com.br/lote/detalhe/209828", "078")</f>
      </c>
      <c r="B89" s="4" t="s">
        <f>=HYPERLINK("https://www.rossileiloes.com.br/lote/detalhe/209828", " 03 BOMBAS ENGRENAGEM PARA OLEO")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700,00</t>
        </is>
      </c>
      <c r="F89" s="4" t="inlineStr">
        <is>
          <t>75.00</t>
        </is>
      </c>
    </row>
    <row collapsed="false" customFormat="false" customHeight="false" hidden="false" ht="12.1" outlineLevel="0" r="90">
      <c r="A90" s="5" t="s">
        <f>=HYPERLINK("https://www.rossileiloes.com.br/lote/detalhe/209830", "079")</f>
      </c>
      <c r="B90" s="4" t="s">
        <f>=HYPERLINK("https://www.rossileiloes.com.br/lote/detalhe/209830", " 01 COMPRESSOR PARA REGERAÇÃO")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=HYPERLINK("https://www.rossileiloes.com.br/lote/detalhe/209777", "081")</f>
      </c>
      <c r="B91" s="4" t="s">
        <f>=HYPERLINK("https://www.rossileiloes.com.br/lote/detalhe/209777", " 02 PISTÕES PARA DESLOCAMENTO DE MAQUINAS - 1,65 MTS")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500,00</t>
        </is>
      </c>
      <c r="F91" s="4" t="inlineStr">
        <is>
          <t>20.00</t>
        </is>
      </c>
    </row>
    <row collapsed="false" customFormat="false" customHeight="false" hidden="false" ht="12.1" outlineLevel="0" r="92">
      <c r="A92" s="5" t="s">
        <f>=HYPERLINK("https://www.rossileiloes.com.br/lote/detalhe/209826", "082")</f>
      </c>
      <c r="B92" s="4" t="s">
        <f>=HYPERLINK("https://www.rossileiloes.com.br/lote/detalhe/209826", " 03 MOTORES ( SENDO 1 SEM EIXO)")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=HYPERLINK("https://www.rossileiloes.com.br/lote/detalhe/209790", "083")</f>
      </c>
      <c r="B93" s="4" t="s">
        <f>=HYPERLINK("https://www.rossileiloes.com.br/lote/detalhe/209790", " 01 Bomba de alta pressão de pistão - com manual")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=HYPERLINK("https://www.rossileiloes.com.br/lote/detalhe/209802", "084")</f>
      </c>
      <c r="B94" s="4" t="s">
        <f>=HYPERLINK("https://www.rossileiloes.com.br/lote/detalhe/209802", " 1 PAINEL DE MÁQUINA")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=HYPERLINK("https://www.rossileiloes.com.br/lote/detalhe/209803", "085")</f>
      </c>
      <c r="B95" s="4" t="s">
        <f>=HYPERLINK("https://www.rossileiloes.com.br/lote/detalhe/209803", "LIXADEIRA DE RODA, MESA MOVEL - APROX. 800X4800MM - MESA FIXA 1900X4800MM COM PAINEL DE LIGAÇÃO")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=HYPERLINK("https://www.rossileiloes.com.br/lote/detalhe/209832", "086")</f>
      </c>
      <c r="B96" s="4" t="s">
        <f>=HYPERLINK("https://www.rossileiloes.com.br/lote/detalhe/209832", " 01 REDUTOR")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900,00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=HYPERLINK("https://www.rossileiloes.com.br/lote/detalhe/209807", "087")</f>
      </c>
      <c r="B97" s="4" t="s">
        <f>=HYPERLINK("https://www.rossileiloes.com.br/lote/detalhe/209807", " AQUECEDOR A ÓLEO")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=HYPERLINK("https://www.rossileiloes.com.br/lote/detalhe/209796", "088")</f>
      </c>
      <c r="B98" s="4" t="s">
        <f>=HYPERLINK("https://www.rossileiloes.com.br/lote/detalhe/209796", "Moto ventilador")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3.000,00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=HYPERLINK("https://www.rossileiloes.com.br/lote/detalhe/209829", "090")</f>
      </c>
      <c r="B99" s="4" t="s">
        <f>=HYPERLINK("https://www.rossileiloes.com.br/lote/detalhe/209829", " 03 PEÇAS SENDO; 1 MOTOR, 01 BOMBA E 1 REDUTOR ( PARA REFORMA)")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650,00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=HYPERLINK("https://www.rossileiloes.com.br/lote/detalhe/209738", "091")</f>
      </c>
      <c r="B100" s="4" t="s">
        <f>=HYPERLINK("https://www.rossileiloes.com.br/lote/detalhe/209738", " VENTILADOR")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=HYPERLINK("https://www.rossileiloes.com.br/lote/detalhe/209804", "092")</f>
      </c>
      <c r="B101" s="4" t="s">
        <f>=HYPERLINK("https://www.rossileiloes.com.br/lote/detalhe/209804", " UNIDADE HIDRAULICA")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2.300,00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=HYPERLINK("https://www.rossileiloes.com.br/lote/detalhe/209856", "093")</f>
      </c>
      <c r="B102" s="4" t="s">
        <f>=HYPERLINK("https://www.rossileiloes.com.br/lote/detalhe/209856", " 01 SERRA ESQUADRILHADEIRA")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=HYPERLINK("https://www.rossileiloes.com.br/lote/detalhe/209854", "094")</f>
      </c>
      <c r="B103" s="4" t="s">
        <f>=HYPERLINK("https://www.rossileiloes.com.br/lote/detalhe/209854", " 01 BOMBA DE AGUA PRESSURIZADA/AUTOMATICA")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=HYPERLINK("https://www.rossileiloes.com.br/lote/detalhe/209805", "098")</f>
      </c>
      <c r="B104" s="4" t="s">
        <f>=HYPERLINK("https://www.rossileiloes.com.br/lote/detalhe/209805", " UNIDADE HIDRAULICA COM MOTOR 5CV WEG")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2.500,00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=HYPERLINK("https://www.rossileiloes.com.br/lote/detalhe/209806", "099")</f>
      </c>
      <c r="B105" s="4" t="s">
        <f>=HYPERLINK("https://www.rossileiloes.com.br/lote/detalhe/209806", " ESTEIRA DE LONA (1,90 X 0,20 MTS) COM REDUTOR E MOTOR")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1.500,00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=HYPERLINK("https://www.rossileiloes.com.br/lote/detalhe/209808", "100")</f>
      </c>
      <c r="B106" s="4" t="s">
        <f>=HYPERLINK("https://www.rossileiloes.com.br/lote/detalhe/209808", " FURADEIRA DE BANCADA")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=HYPERLINK("https://www.rossileiloes.com.br/lote/detalhe/209821", "101")</f>
      </c>
      <c r="B107" s="4" t="s">
        <f>=HYPERLINK("https://www.rossileiloes.com.br/lote/detalhe/209821", " 01 MOTOR WEG 10 CV COM 3 BOMBAS A OLEO ACOCPLADA")</f>
      </c>
      <c r="C107" s="4" t="inlineStr">
        <is>
          <t>Vendido</t>
        </is>
      </c>
      <c r="D107" s="4" t="inlineStr">
        <is>
          <t>1</t>
        </is>
      </c>
      <c r="E107" s="5" t="inlineStr">
        <is>
          <t>1.900,00</t>
        </is>
      </c>
      <c r="F107" s="4" t="inlineStr">
        <is>
          <t>75.00</t>
        </is>
      </c>
    </row>
    <row collapsed="false" customFormat="false" customHeight="false" hidden="false" ht="12.1" outlineLevel="0" r="108">
      <c r="A108" s="5" t="s">
        <f>=HYPERLINK("https://www.rossileiloes.com.br/lote/detalhe/209815", "102")</f>
      </c>
      <c r="B108" s="4" t="s">
        <f>=HYPERLINK("https://www.rossileiloes.com.br/lote/detalhe/209815", " SIRENE PARA AMBULANCIA")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=HYPERLINK("https://www.rossileiloes.com.br/lote/detalhe/209855", "103")</f>
      </c>
      <c r="B109" s="4" t="s">
        <f>=HYPERLINK("https://www.rossileiloes.com.br/lote/detalhe/209855", " 01 POLICARTE COM MOTOR WEG 2CV")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=HYPERLINK("https://www.rossileiloes.com.br/lote/detalhe/209816", "104")</f>
      </c>
      <c r="B110" s="4" t="s">
        <f>=HYPERLINK("https://www.rossileiloes.com.br/lote/detalhe/209816", " TROCADOR DE PLACAS PEQUENO")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=HYPERLINK("https://www.rossileiloes.com.br/lote/detalhe/209820", "105")</f>
      </c>
      <c r="B111" s="4" t="s">
        <f>=HYPERLINK("https://www.rossileiloes.com.br/lote/detalhe/209820", " 06 PEÇAS SENDO; 3 MOTOS REDUTORES E 3 MOTORES")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950,00</t>
        </is>
      </c>
      <c r="F111" s="4" t="inlineStr">
        <is>
          <t>75.00</t>
        </is>
      </c>
    </row>
    <row collapsed="false" customFormat="false" customHeight="false" hidden="false" ht="12.1" outlineLevel="0" r="112">
      <c r="A112" s="5" t="s">
        <f>=HYPERLINK("https://www.rossileiloes.com.br/lote/detalhe/209827", "106")</f>
      </c>
      <c r="B112" s="4" t="s">
        <f>=HYPERLINK("https://www.rossileiloes.com.br/lote/detalhe/209827", " 01 REDUTOR")</f>
      </c>
      <c r="C112" s="4" t="inlineStr">
        <is>
          <t>Vendido</t>
        </is>
      </c>
      <c r="D112" s="4" t="inlineStr">
        <is>
          <t>1</t>
        </is>
      </c>
      <c r="E112" s="5" t="inlineStr">
        <is>
          <t>900,00</t>
        </is>
      </c>
      <c r="F112" s="4" t="inlineStr">
        <is>
          <t>75.00</t>
        </is>
      </c>
    </row>
    <row collapsed="false" customFormat="false" customHeight="false" hidden="false" ht="12.1" outlineLevel="0" r="113">
      <c r="A113" s="5" t="s">
        <f>=HYPERLINK("https://www.rossileiloes.com.br/lote/detalhe/211371", "107")</f>
      </c>
      <c r="B113" s="4" t="s">
        <f>=HYPERLINK("https://www.rossileiloes.com.br/lote/detalhe/211371", " 02 balanças raridade")</f>
      </c>
      <c r="C113" s="4" t="inlineStr">
        <is>
          <t>Vendido</t>
        </is>
      </c>
      <c r="D113" s="4" t="inlineStr">
        <is>
          <t>1</t>
        </is>
      </c>
      <c r="E113" s="5" t="inlineStr">
        <is>
          <t>350,00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=HYPERLINK("https://www.rossileiloes.com.br/lote/detalhe/209825", "108")</f>
      </c>
      <c r="B114" s="4" t="s">
        <f>=HYPERLINK("https://www.rossileiloes.com.br/lote/detalhe/209825", " 02 MOTORES WEG")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=HYPERLINK("https://www.rossileiloes.com.br/lote/detalhe/209728", "109")</f>
      </c>
      <c r="B115" s="4" t="s">
        <f>=HYPERLINK("https://www.rossileiloes.com.br/lote/detalhe/209728", "1 UNIDADE DE CENTRÍFUGA C/ MOTOR ELÉTRICO POT. 2 CV")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1.500,00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=HYPERLINK("https://www.rossileiloes.com.br/lote/detalhe/211372", "110")</f>
      </c>
      <c r="B116" s="4" t="s">
        <f>=HYPERLINK("https://www.rossileiloes.com.br/lote/detalhe/211372", " Carrinho com motor Weg para testes")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=HYPERLINK("https://www.rossileiloes.com.br/lote/detalhe/209822", "111")</f>
      </c>
      <c r="B117" s="4" t="s">
        <f>=HYPERLINK("https://www.rossileiloes.com.br/lote/detalhe/209822", " 02 MOTO REDUTORES")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2.700,00</t>
        </is>
      </c>
      <c r="F117" s="4" t="inlineStr">
        <is>
          <t>350.00</t>
        </is>
      </c>
    </row>
    <row collapsed="false" customFormat="false" customHeight="false" hidden="false" ht="12.1" outlineLevel="0" r="118">
      <c r="A118" s="5" t="s">
        <f>=HYPERLINK("https://www.rossileiloes.com.br/lote/detalhe/211370", "112")</f>
      </c>
      <c r="B118" s="4" t="s">
        <f>=HYPERLINK("https://www.rossileiloes.com.br/lote/detalhe/211370", " 02 motores Eberle sendo ; 1de 4 cv 1710 rpm e 1 de 1,5 cv 1705rpm")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1.300,00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=HYPERLINK("https://www.rossileiloes.com.br/lote/detalhe/211369", "113")</f>
      </c>
      <c r="B119" s="4" t="s">
        <f>=HYPERLINK("https://www.rossileiloes.com.br/lote/detalhe/211369", " 1 projetor Sharp com defeito")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=HYPERLINK("https://www.rossileiloes.com.br/lote/detalhe/209834", "115")</f>
      </c>
      <c r="B120" s="4" t="s">
        <f>=HYPERLINK("https://www.rossileiloes.com.br/lote/detalhe/209834", "MOTO VENTILADOR MOTOR 7.5")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2.000,00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=HYPERLINK("https://www.rossileiloes.com.br/lote/detalhe/209835", "116")</f>
      </c>
      <c r="B121" s="4" t="s">
        <f>=HYPERLINK("https://www.rossileiloes.com.br/lote/detalhe/209835", "05 PNEUS FIRESTONE 235/75R15 (SEM USO  -  DOT VENCIDO)")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1.800,00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=HYPERLINK("https://www.rossileiloes.com.br/lote/detalhe/209837", "117")</f>
      </c>
      <c r="B122" s="4" t="s">
        <f>=HYPERLINK("https://www.rossileiloes.com.br/lote/detalhe/209837", " CALDEIRA E TANQUE INOX")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8.000,00</t>
        </is>
      </c>
      <c r="F122" s="4" t="inlineStr">
        <is>
          <t>300.00</t>
        </is>
      </c>
    </row>
    <row collapsed="false" customFormat="false" customHeight="false" hidden="false" ht="12.1" outlineLevel="0" r="123">
      <c r="A123" s="5" t="s">
        <f>=HYPERLINK("https://www.rossileiloes.com.br/lote/detalhe/209839", "118")</f>
      </c>
      <c r="B123" s="4" t="s">
        <f>=HYPERLINK("https://www.rossileiloes.com.br/lote/detalhe/209839", " BOMBA DE REFRIGERAÇÃO DE MAQUINAS")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800,00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=HYPERLINK("https://www.rossileiloes.com.br/lote/detalhe/209843", "119")</f>
      </c>
      <c r="B124" s="4" t="s">
        <f>=HYPERLINK("https://www.rossileiloes.com.br/lote/detalhe/209843", " UNIDADE HIDRAULICA")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1.500,00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=HYPERLINK("https://www.rossileiloes.com.br/lote/detalhe/209842", "120")</f>
      </c>
      <c r="B125" s="4" t="s">
        <f>=HYPERLINK("https://www.rossileiloes.com.br/lote/detalhe/209842", " UNIDADE HIDRAULICA")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=HYPERLINK("https://www.rossileiloes.com.br/lote/detalhe/209840", "121")</f>
      </c>
      <c r="B126" s="4" t="s">
        <f>=HYPERLINK("https://www.rossileiloes.com.br/lote/detalhe/209840", " BOMBA DE REFRIGERAÇÃO DE MAQUINAS")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1.700,00</t>
        </is>
      </c>
      <c r="F126" s="4" t="inlineStr">
        <is>
          <t>300.00</t>
        </is>
      </c>
    </row>
    <row collapsed="false" customFormat="false" customHeight="false" hidden="false" ht="12.1" outlineLevel="0" r="127">
      <c r="A127" s="5" t="s">
        <f>=HYPERLINK("https://www.rossileiloes.com.br/lote/detalhe/209841", "122")</f>
      </c>
      <c r="B127" s="4" t="s">
        <f>=HYPERLINK("https://www.rossileiloes.com.br/lote/detalhe/209841", " FILTRO MANGA COM MESA ( PARA MARCENARIA)")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3.000,00</t>
        </is>
      </c>
      <c r="F127" s="4" t="inlineStr">
        <is>
          <t>300.00</t>
        </is>
      </c>
    </row>
    <row collapsed="false" customFormat="false" customHeight="false" hidden="false" ht="12.1" outlineLevel="0" r="128">
      <c r="A128" s="5" t="s">
        <f>=HYPERLINK("https://www.rossileiloes.com.br/lote/detalhe/209844", "124")</f>
      </c>
      <c r="B128" s="4" t="s">
        <f>=HYPERLINK("https://www.rossileiloes.com.br/lote/detalhe/209844", " BOMBA A VÁCUO 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3.800,00</t>
        </is>
      </c>
      <c r="F128" s="4" t="inlineStr">
        <is>
          <t>350.00</t>
        </is>
      </c>
    </row>
    <row collapsed="false" customFormat="false" customHeight="false" hidden="false" ht="12.1" outlineLevel="0" r="129">
      <c r="A129" s="5" t="s">
        <f>=HYPERLINK("https://www.rossileiloes.com.br/lote/detalhe/209873", "125")</f>
      </c>
      <c r="B129" s="4" t="s">
        <f>=HYPERLINK("https://www.rossileiloes.com.br/lote/detalhe/209873", " MISTURADOR PARA TINTAS C/ TACHO EM AÇO CARBONO. APROX. 500 LTS. (não acompanha estrutura de madeira)")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4.000,00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=HYPERLINK("https://www.rossileiloes.com.br/lote/detalhe/209869", "126")</f>
      </c>
      <c r="B130" s="4" t="s">
        <f>=HYPERLINK("https://www.rossileiloes.com.br/lote/detalhe/209869", " MISTURADOR PARA TINTAS C/ TACHO EM AÇO CARBONO. APROX. 500 LTS. (não acompanha estrutura de madeira)")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4.000,00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=HYPERLINK("https://www.rossileiloes.com.br/lote/detalhe/209875", "127")</f>
      </c>
      <c r="B131" s="4" t="s">
        <f>=HYPERLINK("https://www.rossileiloes.com.br/lote/detalhe/209875", " MISTURADOR PARA TINTAS C/ TACHO EM AÇO CARBONO. APROX. 500 LTS. (não acompanha estrutura de madeira)")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4.000,00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=HYPERLINK("https://www.rossileiloes.com.br/lote/detalhe/209872", "128")</f>
      </c>
      <c r="B132" s="4" t="s">
        <f>=HYPERLINK("https://www.rossileiloes.com.br/lote/detalhe/209872", " MISTURADOR PARA TINTAS C/ TACHO EM AÇO CARBONO. APROX. 500 LTS. (não acompanha estrutura de madeira)")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4.000,00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=HYPERLINK("https://www.rossileiloes.com.br/lote/detalhe/209877", "129")</f>
      </c>
      <c r="B133" s="4" t="s">
        <f>=HYPERLINK("https://www.rossileiloes.com.br/lote/detalhe/209877", " MISTURADOR PARA TINTAS C/ TACHO EM AÇO CARBONO. APROX. 500 LTS. (não acompanha estrutura de madeira)")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4.000,00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=HYPERLINK("https://www.rossileiloes.com.br/lote/detalhe/209880", "130")</f>
      </c>
      <c r="B134" s="4" t="s">
        <f>=HYPERLINK("https://www.rossileiloes.com.br/lote/detalhe/209880", " MISTURADOR PARA TINTAS C/ TACHO EM AÇO CARBONO. APROX. 500 LTS. (não acompanha estrutura de madeira)")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4.000,00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=HYPERLINK("https://www.rossileiloes.com.br/lote/detalhe/209878", "131")</f>
      </c>
      <c r="B135" s="4" t="s">
        <f>=HYPERLINK("https://www.rossileiloes.com.br/lote/detalhe/209878", " MISTURADOR PARA TINTAS C/ TACHO EM AÇO CARBONO. APROX. 500 LTS. (não acompanha estrutura de madeira)")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4.000,00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=HYPERLINK("https://www.rossileiloes.com.br/lote/detalhe/209874", "132")</f>
      </c>
      <c r="B136" s="4" t="s">
        <f>=HYPERLINK("https://www.rossileiloes.com.br/lote/detalhe/209874", " MISTURADOR PARA TINTAS C/ TACHO EM AÇO CARBONO. APROX. 500 LTS. (não acompanha estrutura de madeira)")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4.000,00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=HYPERLINK("https://www.rossileiloes.com.br/lote/detalhe/209870", "133")</f>
      </c>
      <c r="B137" s="4" t="s">
        <f>=HYPERLINK("https://www.rossileiloes.com.br/lote/detalhe/209870", " MISTURADOR PARA TINTAS C/ TACHO EM AÇO CARBONO. APROX. 500 LTS. (não acompanha estrutura de madeira)")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4.000,00</t>
        </is>
      </c>
      <c r="F137" s="4" t="inlineStr">
        <is>
          <t>150.00</t>
        </is>
      </c>
    </row>
    <row collapsed="false" customFormat="false" customHeight="false" hidden="false" ht="12.1" outlineLevel="0" r="138">
      <c r="A138" s="5" t="s">
        <f>=HYPERLINK("https://www.rossileiloes.com.br/lote/detalhe/209891", "134")</f>
      </c>
      <c r="B138" s="4" t="s">
        <f>=HYPERLINK("https://www.rossileiloes.com.br/lote/detalhe/209891", " MOINHO DUPLO")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10.500,00</t>
        </is>
      </c>
      <c r="F138" s="4" t="inlineStr">
        <is>
          <t>350.00</t>
        </is>
      </c>
    </row>
    <row collapsed="false" customFormat="false" customHeight="false" hidden="false" ht="12.1" outlineLevel="0" r="139">
      <c r="A139" s="5" t="s">
        <f>=HYPERLINK("https://www.rossileiloes.com.br/lote/detalhe/209882", "135")</f>
      </c>
      <c r="B139" s="4" t="s">
        <f>=HYPERLINK("https://www.rossileiloes.com.br/lote/detalhe/209882", " MISTURADOR COM TANQUE ENCAMISADO POR FORA (FERRO) E POR DENTRO (INOX) - BASCULANTE")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10.500,00</t>
        </is>
      </c>
      <c r="F139" s="4" t="inlineStr">
        <is>
          <t>350.00</t>
        </is>
      </c>
    </row>
    <row collapsed="false" customFormat="false" customHeight="false" hidden="false" ht="12.1" outlineLevel="0" r="140">
      <c r="A140" s="5" t="s">
        <f>=HYPERLINK("https://www.rossileiloes.com.br/lote/detalhe/209895", "136")</f>
      </c>
      <c r="B140" s="4" t="s">
        <f>=HYPERLINK("https://www.rossileiloes.com.br/lote/detalhe/209895", " MOINHO DE ESFERA COM MOTOR WEG 20CV")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9.500,00</t>
        </is>
      </c>
      <c r="F140" s="4" t="inlineStr">
        <is>
          <t>350.00</t>
        </is>
      </c>
    </row>
    <row collapsed="false" customFormat="false" customHeight="false" hidden="false" ht="12.1" outlineLevel="0" r="141">
      <c r="A141" s="5" t="s">
        <f>=HYPERLINK("https://www.rossileiloes.com.br/lote/detalhe/209888", "137")</f>
      </c>
      <c r="B141" s="4" t="s">
        <f>=HYPERLINK("https://www.rossileiloes.com.br/lote/detalhe/209888", " MOINHO DE ESFERA COM MOTOR WEG 20CV")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9.500,00</t>
        </is>
      </c>
      <c r="F141" s="4" t="inlineStr">
        <is>
          <t>350.00</t>
        </is>
      </c>
    </row>
    <row collapsed="false" customFormat="false" customHeight="false" hidden="false" ht="12.1" outlineLevel="0" r="142">
      <c r="A142" s="5" t="s">
        <f>=HYPERLINK("https://www.rossileiloes.com.br/lote/detalhe/209892", "138")</f>
      </c>
      <c r="B142" s="4" t="s">
        <f>=HYPERLINK("https://www.rossileiloes.com.br/lote/detalhe/209892", " BATEDEIRA INDUSTRIAL")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7.500,00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=HYPERLINK("https://www.rossileiloes.com.br/lote/detalhe/209898", "139")</f>
      </c>
      <c r="B143" s="4" t="s">
        <f>=HYPERLINK("https://www.rossileiloes.com.br/lote/detalhe/209898", " MASSEIRA")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7.500,00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=HYPERLINK("https://www.rossileiloes.com.br/lote/detalhe/209897", "140")</f>
      </c>
      <c r="B144" s="4" t="s">
        <f>=HYPERLINK("https://www.rossileiloes.com.br/lote/detalhe/209897", " MOINHO")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7.500,00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=HYPERLINK("https://www.rossileiloes.com.br/lote/detalhe/209890", "141")</f>
      </c>
      <c r="B145" s="4" t="s">
        <f>=HYPERLINK("https://www.rossileiloes.com.br/lote/detalhe/209890", " BATEDOR HIDRAULICO COM MOTOR WEG 10 CV COM TACHO")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2.500,00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=HYPERLINK("https://www.rossileiloes.com.br/lote/detalhe/209894", "142")</f>
      </c>
      <c r="B146" s="4" t="s">
        <f>=HYPERLINK("https://www.rossileiloes.com.br/lote/detalhe/209894", " DISPENSOR DUPLO COM 2 MOTORES WEG 20 E 2 TACHOS")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13.000,00</t>
        </is>
      </c>
      <c r="F146" s="4" t="inlineStr">
        <is>
          <t>550.00</t>
        </is>
      </c>
    </row>
    <row collapsed="false" customFormat="false" customHeight="false" hidden="false" ht="12.1" outlineLevel="0" r="147">
      <c r="A147" s="5" t="s">
        <f>=HYPERLINK("https://www.rossileiloes.com.br/lote/detalhe/209884", "144")</f>
      </c>
      <c r="B147" s="4" t="s">
        <f>=HYPERLINK("https://www.rossileiloes.com.br/lote/detalhe/209884", " COLETOR DE PÓ")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1.200,00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=HYPERLINK("https://www.rossileiloes.com.br/lote/detalhe/209887", "145")</f>
      </c>
      <c r="B148" s="4" t="s">
        <f>=HYPERLINK("https://www.rossileiloes.com.br/lote/detalhe/209887", " 02 UN. 2 CHUVEIROS PARA INDUSTRIA QUIMICA ( LAVA OLHOS)")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500,00</t>
        </is>
      </c>
      <c r="F148" s="4" t="inlineStr">
        <is>
          <t>150.00</t>
        </is>
      </c>
    </row>
    <row collapsed="false" customFormat="false" customHeight="false" hidden="false" ht="12.1" outlineLevel="0" r="149">
      <c r="A149" s="5" t="s">
        <f>=HYPERLINK("https://www.rossileiloes.com.br/lote/detalhe/209889", "146")</f>
      </c>
      <c r="B149" s="4" t="s">
        <f>=HYPERLINK("https://www.rossileiloes.com.br/lote/detalhe/209889", " 04 CONJUNTOS DE MOTOR GERADORES")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1.200,00</t>
        </is>
      </c>
      <c r="F149" s="4" t="inlineStr">
        <is>
          <t>150.00</t>
        </is>
      </c>
    </row>
    <row collapsed="false" customFormat="false" customHeight="false" hidden="false" ht="12.1" outlineLevel="0" r="150">
      <c r="A150" s="5" t="s">
        <f>=HYPERLINK("https://www.rossileiloes.com.br/lote/detalhe/209893", "147")</f>
      </c>
      <c r="B150" s="4" t="s">
        <f>=HYPERLINK("https://www.rossileiloes.com.br/lote/detalhe/209893", " Cavalete reforçado para mecânico montagem de motor")</f>
      </c>
      <c r="C150" s="4" t="inlineStr">
        <is>
          <t>Vendido</t>
        </is>
      </c>
      <c r="D150" s="4" t="inlineStr">
        <is>
          <t>1</t>
        </is>
      </c>
      <c r="E150" s="5" t="inlineStr">
        <is>
          <t>550,00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=HYPERLINK("https://www.rossileiloes.com.br/lote/detalhe/209881", "148")</f>
      </c>
      <c r="B151" s="4" t="s">
        <f>=HYPERLINK("https://www.rossileiloes.com.br/lote/detalhe/209881", " Cavalete reforçado para mecânico montagem de motor")</f>
      </c>
      <c r="C151" s="4" t="inlineStr">
        <is>
          <t>Vendido</t>
        </is>
      </c>
      <c r="D151" s="4" t="inlineStr">
        <is>
          <t>1</t>
        </is>
      </c>
      <c r="E151" s="5" t="inlineStr">
        <is>
          <t>550,00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=HYPERLINK("https://www.rossileiloes.com.br/lote/detalhe/209883", "149")</f>
      </c>
      <c r="B152" s="4" t="s">
        <f>=HYPERLINK("https://www.rossileiloes.com.br/lote/detalhe/209883", " Cavalete para motor")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=HYPERLINK("https://www.rossileiloes.com.br/lote/detalhe/209896", "150")</f>
      </c>
      <c r="B153" s="4" t="s">
        <f>=HYPERLINK("https://www.rossileiloes.com.br/lote/detalhe/209896", " Cavalete para motor")</f>
      </c>
      <c r="C153" s="4" t="inlineStr">
        <is>
          <t>Vendido</t>
        </is>
      </c>
      <c r="D153" s="4" t="inlineStr">
        <is>
          <t>1</t>
        </is>
      </c>
      <c r="E153" s="5" t="inlineStr">
        <is>
          <t>200,00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=HYPERLINK("https://www.rossileiloes.com.br/lote/detalhe/209899", "151")</f>
      </c>
      <c r="B154" s="4" t="s">
        <f>=HYPERLINK("https://www.rossileiloes.com.br/lote/detalhe/209899", " Cavalete para motor")</f>
      </c>
      <c r="C154" s="4" t="inlineStr">
        <is>
          <t>Vendido</t>
        </is>
      </c>
      <c r="D154" s="4" t="inlineStr">
        <is>
          <t>1</t>
        </is>
      </c>
      <c r="E154" s="5" t="inlineStr">
        <is>
          <t>200,00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=HYPERLINK("https://www.rossileiloes.com.br/lote/detalhe/209885", "152")</f>
      </c>
      <c r="B155" s="4" t="s">
        <f>=HYPERLINK("https://www.rossileiloes.com.br/lote/detalhe/209885", " Rosqueadeira alemã")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3.200,00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=HYPERLINK("https://www.rossileiloes.com.br/lote/detalhe/209900", "153")</f>
      </c>
      <c r="B156" s="4" t="s">
        <f>=HYPERLINK("https://www.rossileiloes.com.br/lote/detalhe/209900", "Bancada -  1,0 altura; 0,96 comprimento e 0,67 largura - com rodizios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800,00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=HYPERLINK("https://www.rossileiloes.com.br/lote/detalhe/209902", "154")</f>
      </c>
      <c r="B157" s="4" t="s">
        <f>=HYPERLINK("https://www.rossileiloes.com.br/lote/detalhe/209902", " 07 auto transformadores variavel")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450,00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=HYPERLINK("https://www.rossileiloes.com.br/lote/detalhe/209905", "155")</f>
      </c>
      <c r="B158" s="4" t="s">
        <f>=HYPERLINK("https://www.rossileiloes.com.br/lote/detalhe/209905", " 16 placas em aluminio")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=HYPERLINK("https://www.rossileiloes.com.br/lote/detalhe/209753", "156")</f>
      </c>
      <c r="B159" s="4" t="s">
        <f>=HYPERLINK("https://www.rossileiloes.com.br/lote/detalhe/209753", " Espuladeira para enrolar fios e carreteis")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1.000,00</t>
        </is>
      </c>
      <c r="F159" s="4" t="inlineStr">
        <is>
          <t>150.00</t>
        </is>
      </c>
    </row>
    <row collapsed="false" customFormat="false" customHeight="false" hidden="false" ht="12.1" outlineLevel="0" r="160">
      <c r="A160" s="5" t="s">
        <f>=HYPERLINK("https://www.rossileiloes.com.br/lote/detalhe/209904", "157")</f>
      </c>
      <c r="B160" s="4" t="s">
        <f>=HYPERLINK("https://www.rossileiloes.com.br/lote/detalhe/209904", " 1 cortador gitatorio")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150,00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=HYPERLINK("https://www.rossileiloes.com.br/lote/detalhe/209901", "158")</f>
      </c>
      <c r="B161" s="4" t="s">
        <f>=HYPERLINK("https://www.rossileiloes.com.br/lote/detalhe/209901", " 1 bureta digital para laboratorio")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2.000,00</t>
        </is>
      </c>
      <c r="F161" s="4" t="inlineStr">
        <is>
          <t>250.00</t>
        </is>
      </c>
    </row>
    <row collapsed="false" customFormat="false" customHeight="false" hidden="false" ht="12.1" outlineLevel="0" r="162">
      <c r="A162" s="5" t="s">
        <f>=HYPERLINK("https://www.rossileiloes.com.br/lote/detalhe/209908", "159")</f>
      </c>
      <c r="B162" s="4" t="s">
        <f>=HYPERLINK("https://www.rossileiloes.com.br/lote/detalhe/209908", " 3 micropipeta para laboratorio")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550,00</t>
        </is>
      </c>
      <c r="F162" s="4" t="inlineStr">
        <is>
          <t>80.00</t>
        </is>
      </c>
    </row>
    <row collapsed="false" customFormat="false" customHeight="false" hidden="false" ht="12.1" outlineLevel="0" r="163">
      <c r="A163" s="5" t="s">
        <f>=HYPERLINK("https://www.rossileiloes.com.br/lote/detalhe/209907", "160")</f>
      </c>
      <c r="B163" s="4" t="s">
        <f>=HYPERLINK("https://www.rossileiloes.com.br/lote/detalhe/209907", " 2 aparelhos para laboratorio")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3.200,00</t>
        </is>
      </c>
      <c r="F163" s="4" t="inlineStr">
        <is>
          <t>150.00</t>
        </is>
      </c>
    </row>
    <row collapsed="false" customFormat="false" customHeight="false" hidden="false" ht="12.1" outlineLevel="0" r="164">
      <c r="A164" s="5" t="s">
        <f>=HYPERLINK("https://www.rossileiloes.com.br/lote/detalhe/209903", "161")</f>
      </c>
      <c r="B164" s="4" t="s">
        <f>=HYPERLINK("https://www.rossileiloes.com.br/lote/detalhe/209903", " 1 balança comercial capac. 40kgs")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150,00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=HYPERLINK("https://www.rossileiloes.com.br/lote/detalhe/209906", "162")</f>
      </c>
      <c r="B165" s="4" t="s">
        <f>=HYPERLINK("https://www.rossileiloes.com.br/lote/detalhe/209906", " 1 psicrômetro")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150,00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=HYPERLINK("https://www.rossileiloes.com.br/lote/detalhe/209730", "183")</f>
      </c>
      <c r="B166" s="4" t="s">
        <f>=HYPERLINK("https://www.rossileiloes.com.br/lote/detalhe/209730", " 5 PROTOCOLADORES")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350,00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=HYPERLINK("https://www.rossileiloes.com.br/lote/detalhe/209732", "184")</f>
      </c>
      <c r="B167" s="4" t="s">
        <f>=HYPERLINK("https://www.rossileiloes.com.br/lote/detalhe/209732", " SOPRADOR")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2.300,00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=HYPERLINK("https://www.rossileiloes.com.br/lote/detalhe/209733", "220")</f>
      </c>
      <c r="B168" s="4" t="s">
        <f>=HYPERLINK("https://www.rossileiloes.com.br/lote/detalhe/209733", "1 UNIDADE DE CENTRÍFUGA C/ MOTOR ELÉTRICO POT. 2 CV")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1.500,00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=HYPERLINK("https://www.rossileiloes.com.br/lote/detalhe/209734", "221")</f>
      </c>
      <c r="B169" s="4" t="s">
        <f>=HYPERLINK("https://www.rossileiloes.com.br/lote/detalhe/209734", "1 UNIDADE DE CENTRÍFUGA C/ MOTOR ELÉTRICO POT. 2 CV")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1.400,00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=HYPERLINK("https://www.rossileiloes.com.br/lote/detalhe/209736", "279")</f>
      </c>
      <c r="B170" s="4" t="s">
        <f>=HYPERLINK("https://www.rossileiloes.com.br/lote/detalhe/209736", "01 redutor")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1.120,00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=HYPERLINK("https://www.rossileiloes.com.br/lote/detalhe/209747", "321")</f>
      </c>
      <c r="B171" s="4" t="s">
        <f>=HYPERLINK("https://www.rossileiloes.com.br/lote/detalhe/209747", " 1 Micro teste")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150,00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=HYPERLINK("https://www.rossileiloes.com.br/lote/detalhe/209749", "322")</f>
      </c>
      <c r="B172" s="4" t="s">
        <f>=HYPERLINK("https://www.rossileiloes.com.br/lote/detalhe/209749", " 1 micro teste para laboratório")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300,00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=HYPERLINK("https://www.rossileiloes.com.br/lote/detalhe/209751", "346")</f>
      </c>
      <c r="B173" s="4" t="s">
        <f>=HYPERLINK("https://www.rossileiloes.com.br/lote/detalhe/209751", " porta papel")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=HYPERLINK("https://www.rossileiloes.com.br/lote/detalhe/209757", "353")</f>
      </c>
      <c r="B174" s="4" t="s">
        <f>=HYPERLINK("https://www.rossileiloes.com.br/lote/detalhe/209757", "Filtro prensa de placas completa acompanha 1 bomba")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2.000,00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=HYPERLINK("https://www.rossileiloes.com.br/lote/detalhe/209791", "405")</f>
      </c>
      <c r="B175" s="4" t="s">
        <f>=HYPERLINK("https://www.rossileiloes.com.br/lote/detalhe/209791", " Compressor FS CURTIS HTA 120, Motor 15Hp, Tanque - *304 litros, Dimensões - Diâmetro 490 x 1760 mm* Peso - 450 kg Modelo")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7.000,00</t>
        </is>
      </c>
      <c r="F175" s="4" t="inlineStr">
        <is>
          <t>250.00</t>
        </is>
      </c>
    </row>
    <row collapsed="false" customFormat="false" customHeight="false" hidden="false" ht="12.1" outlineLevel="0" r="176">
      <c r="A176" s="5" t="s">
        <f>=HYPERLINK("https://www.rossileiloes.com.br/lote/detalhe/209717", "408")</f>
      </c>
      <c r="B176" s="4" t="s">
        <f>=HYPERLINK("https://www.rossileiloes.com.br/lote/detalhe/209717", " 1 SERRA DE FITA RONEMAK COM SOLDADOR ( funcionando )")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3.500,00</t>
        </is>
      </c>
      <c r="F176" s="4" t="inlineStr">
        <is>
          <t>250.00</t>
        </is>
      </c>
    </row>
    <row collapsed="false" customFormat="false" customHeight="false" hidden="false" ht="12.1" outlineLevel="0" r="177">
      <c r="A177" s="5" t="s">
        <f>=HYPERLINK("https://www.rossileiloes.com.br/lote/detalhe/209778", "409")</f>
      </c>
      <c r="B177" s="4" t="s">
        <f>=HYPERLINK("https://www.rossileiloes.com.br/lote/detalhe/209778", " BALANÇA FILIZOLA 300 KG")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700,00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=HYPERLINK("https://www.rossileiloes.com.br/lote/detalhe/209846", "410")</f>
      </c>
      <c r="B178" s="4" t="s">
        <f>=HYPERLINK("https://www.rossileiloes.com.br/lote/detalhe/209846", "PAINEL DE COMANDO")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4.500,00</t>
        </is>
      </c>
      <c r="F178" s="4" t="inlineStr">
        <is>
          <t>350.00</t>
        </is>
      </c>
    </row>
    <row collapsed="false" customFormat="false" customHeight="false" hidden="false" ht="12.1" outlineLevel="0" r="179">
      <c r="A179" s="5" t="s">
        <f>=HYPERLINK("https://www.rossileiloes.com.br/lote/detalhe/209847", "411")</f>
      </c>
      <c r="B179" s="4" t="s">
        <f>=HYPERLINK("https://www.rossileiloes.com.br/lote/detalhe/209847", "PRENSA  EXCÊNTRICA SANGIACOMO  15 TON. COM FREIO FRICÇÃO")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9.000,00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=HYPERLINK("https://www.rossileiloes.com.br/lote/detalhe/209848", "412")</f>
      </c>
      <c r="B180" s="4" t="s">
        <f>=HYPERLINK("https://www.rossileiloes.com.br/lote/detalhe/209848", "PRENSA  EXCÊNTRICA ICO 15 TON. COM FREIO FRICÇÃO")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11.000,00</t>
        </is>
      </c>
      <c r="F180" s="4" t="inlineStr">
        <is>
          <t>500.00</t>
        </is>
      </c>
    </row>
    <row collapsed="false" customFormat="false" customHeight="false" hidden="false" ht="12.1" outlineLevel="0" r="181">
      <c r="A181" s="5" t="s">
        <f>=HYPERLINK("https://www.rossileiloes.com.br/lote/detalhe/209769", "500")</f>
      </c>
      <c r="B181" s="4" t="s">
        <f>=HYPERLINK("https://www.rossileiloes.com.br/lote/detalhe/209769", "Bancada de teste para motores - Dino MD 02. Veja especificações")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5.000,00</t>
        </is>
      </c>
      <c r="F181" s="4" t="inlineStr">
        <is>
          <t>250.00</t>
        </is>
      </c>
    </row>
    <row collapsed="false" customFormat="false" customHeight="false" hidden="false" ht="12.1" outlineLevel="0" r="182">
      <c r="A182" s="5" t="s">
        <f>=HYPERLINK("https://www.rossileiloes.com.br/lote/detalhe/209712", "501")</f>
      </c>
      <c r="B182" s="4" t="s">
        <f>=HYPERLINK("https://www.rossileiloes.com.br/lote/detalhe/209712", "Furadeira Radial 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15.000,00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=HYPERLINK("https://www.rossileiloes.com.br/lote/detalhe/209770", "504")</f>
      </c>
      <c r="B183" s="4" t="s">
        <f>=HYPERLINK("https://www.rossileiloes.com.br/lote/detalhe/209770", "Máquina de teste para refrigeração")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5.000,00</t>
        </is>
      </c>
      <c r="F183" s="4" t="inlineStr">
        <is>
          <t>250.00</t>
        </is>
      </c>
    </row>
    <row collapsed="false" customFormat="false" customHeight="false" hidden="false" ht="12.1" outlineLevel="0" r="184">
      <c r="A184" s="5" t="s">
        <f>=HYPERLINK("https://www.rossileiloes.com.br/lote/detalhe/209813", "505")</f>
      </c>
      <c r="B184" s="4" t="s">
        <f>=HYPERLINK("https://www.rossileiloes.com.br/lote/detalhe/209813", "[ VÍDEO ] MÁQUINA DE CORTE PLASMA - AUTOMATICA")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22.000,00</t>
        </is>
      </c>
      <c r="F184" s="4" t="inlineStr">
        <is>
          <t>500.00</t>
        </is>
      </c>
    </row>
    <row collapsed="false" customFormat="false" customHeight="false" hidden="false" ht="12.1" outlineLevel="0" r="185">
      <c r="A185" s="5" t="s">
        <f>=HYPERLINK("https://www.rossileiloes.com.br/lote/detalhe/209814", "506")</f>
      </c>
      <c r="B185" s="4" t="s">
        <f>=HYPERLINK("https://www.rossileiloes.com.br/lote/detalhe/209814", " COMPRESSOR DE AR")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5.000,00</t>
        </is>
      </c>
      <c r="F185" s="4" t="inlineStr">
        <is>
          <t>500.00</t>
        </is>
      </c>
    </row>
    <row collapsed="false" customFormat="false" customHeight="false" hidden="false" ht="12.1" outlineLevel="0" r="186">
      <c r="A186" s="5" t="s">
        <f>=HYPERLINK("https://www.rossileiloes.com.br/lote/detalhe/209812", "508")</f>
      </c>
      <c r="B186" s="4" t="s">
        <f>=HYPERLINK("https://www.rossileiloes.com.br/lote/detalhe/209812", " MOTOR WEG 125CV")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9.000,00</t>
        </is>
      </c>
      <c r="F186" s="4" t="inlineStr">
        <is>
          <t>300.00</t>
        </is>
      </c>
    </row>
    <row collapsed="false" customFormat="false" customHeight="false" hidden="false" ht="12.1" outlineLevel="0" r="187">
      <c r="A187" s="5" t="s">
        <f>=HYPERLINK("https://www.rossileiloes.com.br/lote/detalhe/209810", "509")</f>
      </c>
      <c r="B187" s="4" t="s">
        <f>=HYPERLINK("https://www.rossileiloes.com.br/lote/detalhe/209810", " MOTOR EBERLE 100CV")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7.000,00</t>
        </is>
      </c>
      <c r="F187" s="4" t="inlineStr">
        <is>
          <t>300.00</t>
        </is>
      </c>
    </row>
    <row collapsed="false" customFormat="false" customHeight="false" hidden="false" ht="12.1" outlineLevel="0" r="188">
      <c r="A188" s="5" t="s">
        <f>=HYPERLINK("https://www.rossileiloes.com.br/lote/detalhe/209811", "515")</f>
      </c>
      <c r="B188" s="4" t="s">
        <f>=HYPERLINK("https://www.rossileiloes.com.br/lote/detalhe/209811", " MOTOBOMBA")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4.500,00</t>
        </is>
      </c>
      <c r="F188" s="4" t="inlineStr">
        <is>
          <t>250.00</t>
        </is>
      </c>
    </row>
    <row collapsed="false" customFormat="false" customHeight="false" hidden="false" ht="12.1" outlineLevel="0" r="189">
      <c r="A189" s="5" t="s">
        <f>=HYPERLINK("https://www.rossileiloes.com.br/lote/detalhe/209725", "549")</f>
      </c>
      <c r="B189" s="4" t="s">
        <f>=HYPERLINK("https://www.rossileiloes.com.br/lote/detalhe/209725", " Aprox. 150 un. luminárias diversas - sem uso")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3.500,00</t>
        </is>
      </c>
      <c r="F189" s="4" t="inlineStr">
        <is>
          <t>250.00</t>
        </is>
      </c>
    </row>
    <row collapsed="false" customFormat="false" customHeight="false" hidden="false" ht="12.1" outlineLevel="0" r="190">
      <c r="A190" s="5" t="s">
        <f>=HYPERLINK("https://www.rossileiloes.com.br/lote/detalhe/209722", "553")</f>
      </c>
      <c r="B190" s="4" t="s">
        <f>=HYPERLINK("https://www.rossileiloes.com.br/lote/detalhe/209722", " 1 balção inox (4 m) e 3 pias industrial (3 m)")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4.500,00</t>
        </is>
      </c>
      <c r="F190" s="4" t="inlineStr">
        <is>
          <t>250.00</t>
        </is>
      </c>
    </row>
    <row collapsed="false" customFormat="false" customHeight="false" hidden="false" ht="12.1" outlineLevel="0" r="191">
      <c r="A191" s="5" t="s">
        <f>=HYPERLINK("https://www.rossileiloes.com.br/lote/detalhe/209716", "556")</f>
      </c>
      <c r="B191" s="4" t="s">
        <f>=HYPERLINK("https://www.rossileiloes.com.br/lote/detalhe/209716", " 1 bomba de óleo ( corpo de inox)")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800,00</t>
        </is>
      </c>
      <c r="F191" s="4" t="inlineStr">
        <is>
          <t>150.00</t>
        </is>
      </c>
    </row>
    <row collapsed="false" customFormat="false" customHeight="false" hidden="false" ht="12.1" outlineLevel="0" r="192">
      <c r="A192" s="5" t="s">
        <f>=HYPERLINK("https://www.rossileiloes.com.br/lote/detalhe/209724", "560")</f>
      </c>
      <c r="B192" s="4" t="s">
        <f>=HYPERLINK("https://www.rossileiloes.com.br/lote/detalhe/209724", " 1 bomba de óleo ( corpo de inox)")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700,00</t>
        </is>
      </c>
      <c r="F192" s="4" t="inlineStr">
        <is>
          <t>150.00</t>
        </is>
      </c>
    </row>
    <row collapsed="false" customFormat="false" customHeight="false" hidden="false" ht="12.1" outlineLevel="0" r="193">
      <c r="A193" s="5" t="s">
        <f>=HYPERLINK("https://www.rossileiloes.com.br/lote/detalhe/209720", "561")</f>
      </c>
      <c r="B193" s="4" t="s">
        <f>=HYPERLINK("https://www.rossileiloes.com.br/lote/detalhe/209720", " 1 bomba de óleo ( corpo de inox)")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700,00</t>
        </is>
      </c>
      <c r="F193" s="4" t="inlineStr">
        <is>
          <t>150.00</t>
        </is>
      </c>
    </row>
    <row collapsed="false" customFormat="false" customHeight="false" hidden="false" ht="12.1" outlineLevel="0" r="194">
      <c r="A194" s="5" t="s">
        <f>=HYPERLINK("https://www.rossileiloes.com.br/lote/detalhe/209727", "568")</f>
      </c>
      <c r="B194" s="4" t="s">
        <f>=HYPERLINK("https://www.rossileiloes.com.br/lote/detalhe/209727", " Aproximadamente 45 disjuntores motores com amperagem diversas")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1.000,00</t>
        </is>
      </c>
      <c r="F194" s="4" t="inlineStr">
        <is>
          <t>200.00</t>
        </is>
      </c>
    </row>
    <row collapsed="false" customFormat="false" customHeight="false" hidden="false" ht="12.1" outlineLevel="0" r="195">
      <c r="A195" s="5" t="s">
        <f>=HYPERLINK("https://www.rossileiloes.com.br/lote/detalhe/209792", "598")</f>
      </c>
      <c r="B195" s="4" t="s">
        <f>=HYPERLINK("https://www.rossileiloes.com.br/lote/detalhe/209792", " Disco de serra - aprox, 1.600 mm de diametro - peso aprox. 100 kg")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900,00</t>
        </is>
      </c>
      <c r="F195" s="4" t="inlineStr">
        <is>
          <t>150.00</t>
        </is>
      </c>
    </row>
    <row collapsed="false" customFormat="false" customHeight="false" hidden="false" ht="12.1" outlineLevel="0" r="196">
      <c r="A196" s="5" t="s">
        <f>=HYPERLINK("https://www.rossileiloes.com.br/lote/detalhe/209793", "599")</f>
      </c>
      <c r="B196" s="4" t="s">
        <f>=HYPERLINK("https://www.rossileiloes.com.br/lote/detalhe/209793", " Disco de serra - aprox, 1.600 mm de diametro - peso aprox. 100 kg")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900,00</t>
        </is>
      </c>
      <c r="F196" s="4" t="inlineStr">
        <is>
          <t>150.00</t>
        </is>
      </c>
    </row>
    <row collapsed="false" customFormat="false" customHeight="false" hidden="false" ht="12.1" outlineLevel="0" r="197">
      <c r="A197" s="5" t="s">
        <f>=HYPERLINK("https://www.rossileiloes.com.br/lote/detalhe/209879", "600")</f>
      </c>
      <c r="B197" s="4" t="s">
        <f>=HYPERLINK("https://www.rossileiloes.com.br/lote/detalhe/209879", " [ LANCES POR KG ] Aprox. 12 ton. arame galvanizado sem uso - ø 1,24 mm - rolos de 1 kg")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6,00</t>
        </is>
      </c>
      <c r="F197" s="4" t="inlineStr">
        <is>
          <t>0.30</t>
        </is>
      </c>
    </row>
    <row collapsed="false" customFormat="false" customHeight="false" hidden="false" ht="12.1" outlineLevel="0" r="198">
      <c r="A198" s="5" t="s">
        <f>=HYPERLINK("https://www.rossileiloes.com.br/lote/detalhe/209871", "601")</f>
      </c>
      <c r="B198" s="4" t="s">
        <f>=HYPERLINK("https://www.rossileiloes.com.br/lote/detalhe/209871", " [ LANCES POR KG ] Aprox. 2,5 ton. arame galvanizado novos - ø 3,4 mm - rolos de 5 kg")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6,00</t>
        </is>
      </c>
      <c r="F198" s="4" t="inlineStr">
        <is>
          <t>0.30</t>
        </is>
      </c>
    </row>
    <row collapsed="false" customFormat="false" customHeight="false" hidden="false" ht="12.1" outlineLevel="0" r="199">
      <c r="A199" s="5" t="s">
        <f>=HYPERLINK("https://www.rossileiloes.com.br/lote/detalhe/209760", "604")</f>
      </c>
      <c r="B199" s="4" t="s">
        <f>=HYPERLINK("https://www.rossileiloes.com.br/lote/detalhe/209760", "[ LANCE POR KG ] Aprox. 5 ton. de arame tubular submerso 2mm Lincoln, Em conformidade com aws A5.20 e Asme SFA-5.20. Classificação E70T-7 DC Polarity (DCEN) certificado pela CWB para CSA W48.5-M")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7,00</t>
        </is>
      </c>
      <c r="F199" s="4" t="inlineStr">
        <is>
          <t>0.10</t>
        </is>
      </c>
    </row>
    <row collapsed="false" customFormat="false" customHeight="false" hidden="false" ht="12.1" outlineLevel="0" r="200">
      <c r="A200" s="5" t="s">
        <f>=HYPERLINK("https://www.rossileiloes.com.br/lote/detalhe/209714", "606")</f>
      </c>
      <c r="B200" s="4" t="s">
        <f>=HYPERLINK("https://www.rossileiloes.com.br/lote/detalhe/209714", " Aquecedor de marmitas")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100,00</t>
        </is>
      </c>
      <c r="F20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2026-06-27T21:33:29.00Z</dcterms:created>
  <dc:creator>Tellks Tecnologia</dc:creator>
  <cp:revision>0</cp:revision>
</cp:coreProperties>
</file>