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DIVERSIDADES: MÁQUINAS, VEÍCULOS, EQUIPAMENTOS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28/04/2023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=HYPERLINK("https://www.rossileiloes.com.br/lote/detalhe/173375", "004")</f>
      </c>
      <c r="B11" s="4" t="s">
        <f>=HYPERLINK("https://www.rossileiloes.com.br/lote/detalhe/173375", "2 TROCADORES DE CALOR")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=HYPERLINK("https://www.rossileiloes.com.br/lote/detalhe/174429", "005")</f>
      </c>
      <c r="B12" s="4" t="s">
        <f>=HYPERLINK("https://www.rossileiloes.com.br/lote/detalhe/174429", "CARRETILHA KUMASAMA KET 300 MANIV. DIREITA PERFIL ALTO MODELO: KET 300")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380,00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=HYPERLINK("https://www.rossileiloes.com.br/lote/detalhe/174430", "006")</f>
      </c>
      <c r="B13" s="4" t="s">
        <f>=HYPERLINK("https://www.rossileiloes.com.br/lote/detalhe/174430", "CARRETILHA ABU-GARCIA 5500 C3 DIREITO PERFIL ALTO MODELO: AMBASSADEUR 5500 C3")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=HYPERLINK("https://www.rossileiloes.com.br/lote/detalhe/173265", "007")</f>
      </c>
      <c r="B14" s="4" t="s">
        <f>=HYPERLINK("https://www.rossileiloes.com.br/lote/detalhe/173265", " Kit com 2 Bolsas em Couro, sendo: 01 Bolsa verde água em couro legítimo e 01 Bolsa prata velho em couro legítimo e trabalhado na parte frontal.")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=HYPERLINK("https://www.rossileiloes.com.br/lote/detalhe/173267", "008")</f>
      </c>
      <c r="B15" s="4" t="s">
        <f>=HYPERLINK("https://www.rossileiloes.com.br/lote/detalhe/173267", " Kit com 2 Bolsas em Couro legítimo sendo: 1 Bolsa em couro nas cores marrom, branco, bege e laranja. E 1 Bolsa bege em couro legítimo.")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=HYPERLINK("https://www.rossileiloes.com.br/lote/detalhe/173269", "009")</f>
      </c>
      <c r="B16" s="4" t="s">
        <f>=HYPERLINK("https://www.rossileiloes.com.br/lote/detalhe/173269", " Kit com 2 bolsas em Couro sendo: 01 Bolsa em couro legítimo nos tons de bege. E 01 Bolsa de couro legitimo na cor preta")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=HYPERLINK("https://www.rossileiloes.com.br/lote/detalhe/173377", "010")</f>
      </c>
      <c r="B17" s="4" t="s">
        <f>=HYPERLINK("https://www.rossileiloes.com.br/lote/detalhe/173377", "CARRETILHA ABU-GARCIA 7000 HIGH SPEED PERFIL ALTO MODELO: AMBASSADEUR 7000 HIGH SPEED")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=HYPERLINK("https://www.rossileiloes.com.br/lote/detalhe/173399", "011")</f>
      </c>
      <c r="B18" s="4" t="s">
        <f>=HYPERLINK("https://www.rossileiloes.com.br/lote/detalhe/173399", "[ VÍDEO ] ÓCULOS DE SOL RAY-BAN WAYFARER ORIGINAL. SEM USO. PRETO CÓDIGO DO MODELO: RB2140 901/A 50-22 3N - ITALIANO")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=HYPERLINK("https://www.rossileiloes.com.br/lote/detalhe/173271", "012")</f>
      </c>
      <c r="B19" s="4" t="s">
        <f>=HYPERLINK("https://www.rossileiloes.com.br/lote/detalhe/173271", " Kit com 2 bolsas em Couro sendo: 01 Bolsa em couro legítimo na cor preta. E 01 Bolsa em couro legítimo no estilo patchwork em tons de marrom, bege, croco bege e branco.")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=HYPERLINK("https://www.rossileiloes.com.br/lote/detalhe/173270", "013")</f>
      </c>
      <c r="B20" s="4" t="s">
        <f>=HYPERLINK("https://www.rossileiloes.com.br/lote/detalhe/173270", " Kit com 2 Bolsas em Couro sendo: 01 Bolsa preta em couro legítimo. E 01 Bolsa em couro legítimo no estilo patchwork em tons de laranja, bege e croco bege.")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=HYPERLINK("https://www.rossileiloes.com.br/lote/detalhe/173400", "014")</f>
      </c>
      <c r="B21" s="4" t="s">
        <f>=HYPERLINK("https://www.rossileiloes.com.br/lote/detalhe/173400", "ÓCULOS DE SOL RAY-BAN CARAVAN ORIGINAL. USADO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=HYPERLINK("https://www.rossileiloes.com.br/lote/detalhe/173266", "015")</f>
      </c>
      <c r="B22" s="4" t="s">
        <f>=HYPERLINK("https://www.rossileiloes.com.br/lote/detalhe/173266", " Kit com 2 Bolsas em Couro sendo: 01 Bolsa em couro legítimo em tons de bege e croco bege. E 01 Bolsa em couro legítimo no estilo patchwork em tons de marrom e mostarda.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=HYPERLINK("https://www.rossileiloes.com.br/lote/detalhe/173268", "016")</f>
      </c>
      <c r="B23" s="4" t="s">
        <f>=HYPERLINK("https://www.rossileiloes.com.br/lote/detalhe/173268", " Kit com 3 Bolsas em Couro sendo: 01 Bolsa em couro legítimo no estilo patchwork em tons de laranja, bege e tons metálicos; 01 Bolsa em couro legítimo na cor rosa em estilo croco; e 01 Bolsa em couro legítimo na cor branca.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=HYPERLINK("https://www.rossileiloes.com.br/lote/detalhe/173272", "017")</f>
      </c>
      <c r="B24" s="4" t="s">
        <f>=HYPERLINK("https://www.rossileiloes.com.br/lote/detalhe/173272", " Kit com 3 Bolsas em Couro sendo: 01 Bolsa branca escuro em couro legítimo com três aberturas; 01 Bolsa em couro legítimo na cor vermelha com fechamento em ima; e 01 Bolsa em couro legítimo nas cores vinho e preta.")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=HYPERLINK("https://www.rossileiloes.com.br/lote/detalhe/173180", "018")</f>
      </c>
      <c r="B25" s="4" t="s">
        <f>=HYPERLINK("https://www.rossileiloes.com.br/lote/detalhe/173180", "Caixa de direção de paleteira. Sem teste")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=HYPERLINK("https://www.rossileiloes.com.br/lote/detalhe/173273", "019")</f>
      </c>
      <c r="B26" s="4" t="s">
        <f>=HYPERLINK("https://www.rossileiloes.com.br/lote/detalhe/173273", " Kit com 5 Bolsas em Couro sendo: 01 Bolsa vermelha em couro legítimo; 01 Bolsa em couro legítimo na cor nude com fechamento em ziper; 01 Bolsa em couro legítimo nas cores vermelho e branca; 01 Bolsa em couro legítimo na cor branca com fechamento em ziper e detalhes em babado; e 01 Bolsa prata velho")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=HYPERLINK("https://www.rossileiloes.com.br/lote/detalhe/173179", "020")</f>
      </c>
      <c r="B27" s="4" t="s">
        <f>=HYPERLINK("https://www.rossileiloes.com.br/lote/detalhe/173179", "Lote de manequins de fibra com avarias.")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=HYPERLINK("https://www.rossileiloes.com.br/lote/detalhe/173174", "021")</f>
      </c>
      <c r="B28" s="4" t="s">
        <f>=HYPERLINK("https://www.rossileiloes.com.br/lote/detalhe/173174", " Lote de Moedas antigas: Espanha, Chile, Portugal e Brasil, moedas de prata, bronze e outras")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=HYPERLINK("https://www.rossileiloes.com.br/lote/detalhe/173182", "022")</f>
      </c>
      <c r="B29" s="4" t="s">
        <f>=HYPERLINK("https://www.rossileiloes.com.br/lote/detalhe/173182", "aprox. 80 pares de sapatos diversos modelos")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=HYPERLINK("https://www.rossileiloes.com.br/lote/detalhe/173376", "023")</f>
      </c>
      <c r="B30" s="4" t="s">
        <f>=HYPERLINK("https://www.rossileiloes.com.br/lote/detalhe/173376", "APROX. 142 ITENS: IMPRESSORAS, MONITORES, SCANER. CONFIRA RELAÇÃO")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=HYPERLINK("https://www.rossileiloes.com.br/lote/detalhe/173381", "024")</f>
      </c>
      <c r="B31" s="4" t="s">
        <f>=HYPERLINK("https://www.rossileiloes.com.br/lote/detalhe/173381", " 01 UN. - MOTOR 10 HP 380/660")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1.900,00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=HYPERLINK("https://www.rossileiloes.com.br/lote/detalhe/173396", "025")</f>
      </c>
      <c r="B32" s="4" t="s">
        <f>=HYPERLINK("https://www.rossileiloes.com.br/lote/detalhe/173396", " 01 UN. - MOTOR 10 HP 380/660")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1.900,00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=HYPERLINK("https://www.rossileiloes.com.br/lote/detalhe/173392", "026")</f>
      </c>
      <c r="B33" s="4" t="s">
        <f>=HYPERLINK("https://www.rossileiloes.com.br/lote/detalhe/173392", " 01 UN. - MOTOR 10 HP 380/660")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1.900,00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=HYPERLINK("https://www.rossileiloes.com.br/lote/detalhe/173175", "027")</f>
      </c>
      <c r="B34" s="4" t="s">
        <f>=HYPERLINK("https://www.rossileiloes.com.br/lote/detalhe/173175", "APROX. 37 UN  DE MOEDAS/ DINHEIRO ANTIGO (ver especificações)")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=HYPERLINK("https://www.rossileiloes.com.br/lote/detalhe/173387", "029")</f>
      </c>
      <c r="B35" s="4" t="s">
        <f>=HYPERLINK("https://www.rossileiloes.com.br/lote/detalhe/173387", " 01 UN. - MOTOR 10 HP 380/660")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1.900,00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=HYPERLINK("https://www.rossileiloes.com.br/lote/detalhe/173380", "032")</f>
      </c>
      <c r="B36" s="4" t="s">
        <f>=HYPERLINK("https://www.rossileiloes.com.br/lote/detalhe/173380", " 01 UN. - MOTOR 10 HP 380/660")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1.900,00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=HYPERLINK("https://www.rossileiloes.com.br/lote/detalhe/173372", "033")</f>
      </c>
      <c r="B37" s="4" t="s">
        <f>=HYPERLINK("https://www.rossileiloes.com.br/lote/detalhe/173372", " BUFFET REFRIGERADO EM INOX C/ 3 GNS")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=HYPERLINK("https://www.rossileiloes.com.br/lote/detalhe/173371", "035")</f>
      </c>
      <c r="B38" s="4" t="s">
        <f>=HYPERLINK("https://www.rossileiloes.com.br/lote/detalhe/173371", " TONERS DIVERSOS")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=HYPERLINK("https://www.rossileiloes.com.br/lote/detalhe/173370", "036")</f>
      </c>
      <c r="B39" s="4" t="s">
        <f>=HYPERLINK("https://www.rossileiloes.com.br/lote/detalhe/173370", " ESCRIVANINHAS DIVERSAS DESMONTADAS")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=HYPERLINK("https://www.rossileiloes.com.br/lote/detalhe/173369", "037")</f>
      </c>
      <c r="B40" s="4" t="s">
        <f>=HYPERLINK("https://www.rossileiloes.com.br/lote/detalhe/173369", " MANGUEIRAS DIVERSAS")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=HYPERLINK("https://www.rossileiloes.com.br/lote/detalhe/173378", "038")</f>
      </c>
      <c r="B41" s="4" t="s">
        <f>=HYPERLINK("https://www.rossileiloes.com.br/lote/detalhe/173378", " 02 FRITADEIRAS A GÁS")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2.100,00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=HYPERLINK("https://www.rossileiloes.com.br/lote/detalhe/173394", "039")</f>
      </c>
      <c r="B42" s="4" t="s">
        <f>=HYPERLINK("https://www.rossileiloes.com.br/lote/detalhe/173394", " SUCATA DE PEÇAS PARA MÁQUINA DE SORVETE EXPRESSO")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=HYPERLINK("https://www.rossileiloes.com.br/lote/detalhe/173382", "040")</f>
      </c>
      <c r="B43" s="4" t="s">
        <f>=HYPERLINK("https://www.rossileiloes.com.br/lote/detalhe/173382", " 50 BONÉS SORTIDOS")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=HYPERLINK("https://www.rossileiloes.com.br/lote/detalhe/173393", "041")</f>
      </c>
      <c r="B44" s="4" t="s">
        <f>=HYPERLINK("https://www.rossileiloes.com.br/lote/detalhe/173393", " FORNO TURBO A GÁS")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=HYPERLINK("https://www.rossileiloes.com.br/lote/detalhe/173398", "042")</f>
      </c>
      <c r="B45" s="4" t="s">
        <f>=HYPERLINK("https://www.rossileiloes.com.br/lote/detalhe/173398", " APROX. 100 PEÇAS (LEGGING, CONJUNTOS E BODY. MODELOS SORTIDOS)")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1.900,00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=HYPERLINK("https://www.rossileiloes.com.br/lote/detalhe/173383", "043")</f>
      </c>
      <c r="B46" s="4" t="s">
        <f>=HYPERLINK("https://www.rossileiloes.com.br/lote/detalhe/173383", " 40 COPOS (EMBALAGENS DE 8 UN DE LONG)")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=HYPERLINK("https://www.rossileiloes.com.br/lote/detalhe/173379", "044")</f>
      </c>
      <c r="B47" s="4" t="s">
        <f>=HYPERLINK("https://www.rossileiloes.com.br/lote/detalhe/173379", " 40 COPOS (EMBALAGENS DE 8 UN DE LONG)")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80,00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=HYPERLINK("https://www.rossileiloes.com.br/lote/detalhe/173385", "045")</f>
      </c>
      <c r="B48" s="4" t="s">
        <f>=HYPERLINK("https://www.rossileiloes.com.br/lote/detalhe/173385", " 40 COPOS (EMBALAGENS DE 8 UN DE LONG)")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=HYPERLINK("https://www.rossileiloes.com.br/lote/detalhe/173388", "046")</f>
      </c>
      <c r="B49" s="4" t="s">
        <f>=HYPERLINK("https://www.rossileiloes.com.br/lote/detalhe/173388", " 40 COPOS (EMBALAGENS DE 8 UN DE LONG)")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=HYPERLINK("https://www.rossileiloes.com.br/lote/detalhe/173386", "047")</f>
      </c>
      <c r="B50" s="4" t="s">
        <f>=HYPERLINK("https://www.rossileiloes.com.br/lote/detalhe/173386", " 40 COPOS (EMBALAGENS DE 8 UN DE LONG)")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=HYPERLINK("https://www.rossileiloes.com.br/lote/detalhe/173397", "048")</f>
      </c>
      <c r="B51" s="4" t="s">
        <f>=HYPERLINK("https://www.rossileiloes.com.br/lote/detalhe/173397", " 1 CAIXA DE REDUÇÃO SEW EURO DRIVE NO ESTADO")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=HYPERLINK("https://www.rossileiloes.com.br/lote/detalhe/173391", "049")</f>
      </c>
      <c r="B52" s="4" t="s">
        <f>=HYPERLINK("https://www.rossileiloes.com.br/lote/detalhe/173391", " 1 CAIXA DE REDUÇÃO SEW EURO DRIVE NO ESTADO")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=HYPERLINK("https://www.rossileiloes.com.br/lote/detalhe/173395", "050")</f>
      </c>
      <c r="B53" s="4" t="s">
        <f>=HYPERLINK("https://www.rossileiloes.com.br/lote/detalhe/173395", " 1 CAIXA DE REDUÇÃO SEW EURO DRIVE NO ESTADO")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=HYPERLINK("https://www.rossileiloes.com.br/lote/detalhe/173389", "051")</f>
      </c>
      <c r="B54" s="4" t="s">
        <f>=HYPERLINK("https://www.rossileiloes.com.br/lote/detalhe/173389", " 1 CAIXA DE REDUÇÃO SEW EURO DRIVE NO ESTADO")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=HYPERLINK("https://www.rossileiloes.com.br/lote/detalhe/173274", "052")</f>
      </c>
      <c r="B55" s="4" t="s">
        <f>=HYPERLINK("https://www.rossileiloes.com.br/lote/detalhe/173274", "1 contêiner de 6 mts")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9.600,00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=HYPERLINK("https://www.rossileiloes.com.br/lote/detalhe/173181", "053")</f>
      </c>
      <c r="B56" s="4" t="s">
        <f>=HYPERLINK("https://www.rossileiloes.com.br/lote/detalhe/173181", " 4 telas de retroprojetores sendo: 2 com tripé e 2 sem")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=HYPERLINK("https://www.rossileiloes.com.br/lote/detalhe/173390", "054")</f>
      </c>
      <c r="B57" s="4" t="s">
        <f>=HYPERLINK("https://www.rossileiloes.com.br/lote/detalhe/173390", " 1 CAIXA DE REDUÇÃO SEW EURO DRIVE NO ESTADO")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=HYPERLINK("https://www.rossileiloes.com.br/lote/detalhe/173384", "056")</f>
      </c>
      <c r="B58" s="4" t="s">
        <f>=HYPERLINK("https://www.rossileiloes.com.br/lote/detalhe/173384", " TRITURADOR DE COBRE COM CHAPA E MESA GARIMPADORA (SEPARA O PLÁSTICO DO COBRE) TRIFÁSICO 380V")</f>
      </c>
      <c r="C58" s="4" t="inlineStr">
        <is>
          <t>Vendido</t>
        </is>
      </c>
      <c r="D58" s="4" t="inlineStr">
        <is>
          <t>1</t>
        </is>
      </c>
      <c r="E58" s="5" t="inlineStr">
        <is>
          <t>6.000,00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=HYPERLINK("https://www.rossileiloes.com.br/lote/detalhe/173354", "059")</f>
      </c>
      <c r="B59" s="4" t="s">
        <f>=HYPERLINK("https://www.rossileiloes.com.br/lote/detalhe/173354", " MOTOR 175 CV 1750 RPM 4 POLOS FLANGE FF SEM PÉ")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22.000,00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=HYPERLINK("https://www.rossileiloes.com.br/lote/detalhe/173353", "060")</f>
      </c>
      <c r="B60" s="4" t="s">
        <f>=HYPERLINK("https://www.rossileiloes.com.br/lote/detalhe/173353", " MOTOR 175 CV 1750 RPM 4 POLOS 380/660 VOLTS MARCA WEG FLANGE FF SEM PÉ")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37.500,00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=HYPERLINK("https://www.rossileiloes.com.br/lote/detalhe/173352", "061")</f>
      </c>
      <c r="B61" s="4" t="s">
        <f>=HYPERLINK("https://www.rossileiloes.com.br/lote/detalhe/173352", " Motor elétrico 300 CV 4 polos com flange sem pé - Marca Weg.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29.550,00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=HYPERLINK("https://www.rossileiloes.com.br/lote/detalhe/173281", "098")</f>
      </c>
      <c r="B62" s="4" t="s">
        <f>=HYPERLINK("https://www.rossileiloes.com.br/lote/detalhe/173281", "Cápsula Saúna a vapor sem uso")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12.500,00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=HYPERLINK("https://www.rossileiloes.com.br/lote/detalhe/173277", "128")</f>
      </c>
      <c r="B63" s="4" t="s">
        <f>=HYPERLINK("https://www.rossileiloes.com.br/lote/detalhe/173277", " Bancada de teste Wabco")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18.000,00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=HYPERLINK("https://www.rossileiloes.com.br/lote/detalhe/173279", "131")</f>
      </c>
      <c r="B64" s="4" t="s">
        <f>=HYPERLINK("https://www.rossileiloes.com.br/lote/detalhe/173279", " Maquina de rebitar freio")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6.200,00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=HYPERLINK("https://www.rossileiloes.com.br/lote/detalhe/173278", "132")</f>
      </c>
      <c r="B65" s="4" t="s">
        <f>=HYPERLINK("https://www.rossileiloes.com.br/lote/detalhe/173278", " Maquina de rebitar freio")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6.200,00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=HYPERLINK("https://www.rossileiloes.com.br/lote/detalhe/173280", "133")</f>
      </c>
      <c r="B66" s="4" t="s">
        <f>=HYPERLINK("https://www.rossileiloes.com.br/lote/detalhe/173280", "01 bicicleta cargueira")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=HYPERLINK("https://www.rossileiloes.com.br/lote/detalhe/173275", "138")</f>
      </c>
      <c r="B67" s="4" t="s">
        <f>=HYPERLINK("https://www.rossileiloes.com.br/lote/detalhe/173275", " 9 conjuntos de filtro combustível  Agco - Valtra")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=HYPERLINK("https://www.rossileiloes.com.br/lote/detalhe/173276", "139")</f>
      </c>
      <c r="B68" s="4" t="s">
        <f>=HYPERLINK("https://www.rossileiloes.com.br/lote/detalhe/173276", " 7 filtros Tecfil  PSL523")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3.000,00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=HYPERLINK("https://www.rossileiloes.com.br/lote/detalhe/173173", "303")</f>
      </c>
      <c r="B69" s="4" t="s">
        <f>=HYPERLINK("https://www.rossileiloes.com.br/lote/detalhe/173173", " MÁQUINA PARA FECHAR/ COLAR")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8.000,00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=HYPERLINK("https://www.rossileiloes.com.br/lote/detalhe/173350", "304")</f>
      </c>
      <c r="B70" s="4" t="s">
        <f>=HYPERLINK("https://www.rossileiloes.com.br/lote/detalhe/173350", " BALANÇA EMPACOTADORA")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11.000,00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=HYPERLINK("https://www.rossileiloes.com.br/lote/detalhe/173373", "346")</f>
      </c>
      <c r="B71" s="4" t="s">
        <f>=HYPERLINK("https://www.rossileiloes.com.br/lote/detalhe/173373", "72 eletrodomésticos diversos (Sucata)")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=HYPERLINK("https://www.rossileiloes.com.br/lote/detalhe/173374", "347")</f>
      </c>
      <c r="B72" s="4" t="s">
        <f>=HYPERLINK("https://www.rossileiloes.com.br/lote/detalhe/173374", "8 churrasqueiras elétricas  (todas funcionando)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=HYPERLINK("https://www.rossileiloes.com.br/lote/detalhe/173184", "348")</f>
      </c>
      <c r="B73" s="4" t="s">
        <f>=HYPERLINK("https://www.rossileiloes.com.br/lote/detalhe/173184", " 6 luzes de emergência sendo 5 com baterias e 1 sem")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=HYPERLINK("https://www.rossileiloes.com.br/lote/detalhe/173183", "349")</f>
      </c>
      <c r="B74" s="4" t="s">
        <f>=HYPERLINK("https://www.rossileiloes.com.br/lote/detalhe/173183", " Sucata de 10 aspiradores de pó sem acessórios")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=HYPERLINK("https://www.rossileiloes.com.br/lote/detalhe/173362", "353")</f>
      </c>
      <c r="B75" s="4" t="s">
        <f>=HYPERLINK("https://www.rossileiloes.com.br/lote/detalhe/173362", " ASPIRADOR DE PÓ MIDEA / SEM USO. SEM GARANTIA.")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=HYPERLINK("https://www.rossileiloes.com.br/lote/detalhe/173356", "354")</f>
      </c>
      <c r="B76" s="4" t="s">
        <f>=HYPERLINK("https://www.rossileiloes.com.br/lote/detalhe/173356", " ASPIRADOR DE PÓ MIDEA / SEM USO. SEM GARANTIA.")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=HYPERLINK("https://www.rossileiloes.com.br/lote/detalhe/173364", "356")</f>
      </c>
      <c r="B77" s="4" t="s">
        <f>=HYPERLINK("https://www.rossileiloes.com.br/lote/detalhe/173364", " ASPIRADOR DE PÓ MIDEA / SEM USO. SEM GARANTIA.")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=HYPERLINK("https://www.rossileiloes.com.br/lote/detalhe/173368", "362")</f>
      </c>
      <c r="B78" s="4" t="s">
        <f>=HYPERLINK("https://www.rossileiloes.com.br/lote/detalhe/173368", " SUCATA - COOKTOP MIDEA 4 BOCAS")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=HYPERLINK("https://www.rossileiloes.com.br/lote/detalhe/173359", "363")</f>
      </c>
      <c r="B79" s="4" t="s">
        <f>=HYPERLINK("https://www.rossileiloes.com.br/lote/detalhe/173359", " SUCATA - COOKTOP MIDEA 4 BOCAS")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=HYPERLINK("https://www.rossileiloes.com.br/lote/detalhe/173360", "365")</f>
      </c>
      <c r="B80" s="4" t="s">
        <f>=HYPERLINK("https://www.rossileiloes.com.br/lote/detalhe/173360", " SUCATA - COOKTOP MIDEA 4 BOCAS")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=HYPERLINK("https://www.rossileiloes.com.br/lote/detalhe/173365", "367")</f>
      </c>
      <c r="B81" s="4" t="s">
        <f>=HYPERLINK("https://www.rossileiloes.com.br/lote/detalhe/173365", " SUCATA - COOKTOP MIDEA 4 BOCAS ( FREE ZONE)")</f>
      </c>
      <c r="C81" s="4" t="inlineStr">
        <is>
          <t>Vendido</t>
        </is>
      </c>
      <c r="D81" s="4" t="inlineStr">
        <is>
          <t>1</t>
        </is>
      </c>
      <c r="E81" s="5" t="inlineStr">
        <is>
          <t>450,00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=HYPERLINK("https://www.rossileiloes.com.br/lote/detalhe/173366", "374")</f>
      </c>
      <c r="B82" s="4" t="s">
        <f>=HYPERLINK("https://www.rossileiloes.com.br/lote/detalhe/173366", " AR CONDICIOINADO PORTÁTIL / NÃO GELA / SEM GARANTIA")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=HYPERLINK("https://www.rossileiloes.com.br/lote/detalhe/173355", "1120")</f>
      </c>
      <c r="B83" s="4" t="s">
        <f>=HYPERLINK("https://www.rossileiloes.com.br/lote/detalhe/173355", "3 mesas para montar")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900,00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=HYPERLINK("https://www.rossileiloes.com.br/lote/detalhe/173326", "1121")</f>
      </c>
      <c r="B84" s="4" t="s">
        <f>=HYPERLINK("https://www.rossileiloes.com.br/lote/detalhe/173326", " Rádio")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=HYPERLINK("https://www.rossileiloes.com.br/lote/detalhe/173323", "1122")</f>
      </c>
      <c r="B85" s="4" t="s">
        <f>=HYPERLINK("https://www.rossileiloes.com.br/lote/detalhe/173323", " Rádio")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=HYPERLINK("https://www.rossileiloes.com.br/lote/detalhe/173330", "1123")</f>
      </c>
      <c r="B86" s="4" t="s">
        <f>=HYPERLINK("https://www.rossileiloes.com.br/lote/detalhe/173330", " Rádio")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=HYPERLINK("https://www.rossileiloes.com.br/lote/detalhe/173324", "1124")</f>
      </c>
      <c r="B87" s="4" t="s">
        <f>=HYPERLINK("https://www.rossileiloes.com.br/lote/detalhe/173324", " lote com 10 peças bombas para água com fonte 110v ou 220v")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1.200,00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=HYPERLINK("https://www.rossileiloes.com.br/lote/detalhe/173329", "1126")</f>
      </c>
      <c r="B88" s="4" t="s">
        <f>=HYPERLINK("https://www.rossileiloes.com.br/lote/detalhe/173329", " compressor")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1.500,00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=HYPERLINK("https://www.rossileiloes.com.br/lote/detalhe/173328", "1127")</f>
      </c>
      <c r="B89" s="4" t="s">
        <f>=HYPERLINK("https://www.rossileiloes.com.br/lote/detalhe/173328", " projetor de filmes 8mm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900,00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=HYPERLINK("https://www.rossileiloes.com.br/lote/detalhe/173325", "1129")</f>
      </c>
      <c r="B90" s="4" t="s">
        <f>=HYPERLINK("https://www.rossileiloes.com.br/lote/detalhe/173325", " autocrave")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900,00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=HYPERLINK("https://www.rossileiloes.com.br/lote/detalhe/173327", "1130")</f>
      </c>
      <c r="B91" s="4" t="s">
        <f>=HYPERLINK("https://www.rossileiloes.com.br/lote/detalhe/173327", " esteira")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900,00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=HYPERLINK("https://www.rossileiloes.com.br/lote/detalhe/173177", "1213")</f>
      </c>
      <c r="B92" s="4" t="s">
        <f>=HYPERLINK("https://www.rossileiloes.com.br/lote/detalhe/173177", " INJETORA AILÉE, TIPO BA, 60 CICLOS")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=HYPERLINK("https://www.rossileiloes.com.br/lote/detalhe/173176", "1214")</f>
      </c>
      <c r="B93" s="4" t="s">
        <f>=HYPERLINK("https://www.rossileiloes.com.br/lote/detalhe/173176", " INJETORA AILÉE, TIPO BA, 60 CICLOS")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=HYPERLINK("https://www.rossileiloes.com.br/lote/detalhe/173178", "1216")</f>
      </c>
      <c r="B94" s="4" t="s">
        <f>=HYPERLINK("https://www.rossileiloes.com.br/lote/detalhe/173178", " INJETORA AILÉE, TIPO BA, 60 CICLOS")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=HYPERLINK("https://www.rossileiloes.com.br/lote/detalhe/173288", "1221")</f>
      </c>
      <c r="B95" s="4" t="s">
        <f>=HYPERLINK("https://www.rossileiloes.com.br/lote/detalhe/173288", " Molde para Castiçal pequeno. Para injeção de Zamak")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900,00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=HYPERLINK("https://www.rossileiloes.com.br/lote/detalhe/173292", "1222")</f>
      </c>
      <c r="B96" s="4" t="s">
        <f>=HYPERLINK("https://www.rossileiloes.com.br/lote/detalhe/173292", " Molde para Fundo bomboniere. Para injeção de Zamak")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900,00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=HYPERLINK("https://www.rossileiloes.com.br/lote/detalhe/173289", "1223")</f>
      </c>
      <c r="B97" s="4" t="s">
        <f>=HYPERLINK("https://www.rossileiloes.com.br/lote/detalhe/173289", " Molde para Tampa bomboniere. Para injeção de Zamak")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900,00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=HYPERLINK("https://www.rossileiloes.com.br/lote/detalhe/173291", "1224")</f>
      </c>
      <c r="B98" s="4" t="s">
        <f>=HYPERLINK("https://www.rossileiloes.com.br/lote/detalhe/173291", " Molde para Gatinho e burrinho. Para injeção de Zamak")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900,00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=HYPERLINK("https://www.rossileiloes.com.br/lote/detalhe/173290", "1225")</f>
      </c>
      <c r="B99" s="4" t="s">
        <f>=HYPERLINK("https://www.rossileiloes.com.br/lote/detalhe/173290", " Molde para Cabeça Cisne. Para injeção de Zamak")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900,00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=HYPERLINK("https://www.rossileiloes.com.br/lote/detalhe/173295", "1226")</f>
      </c>
      <c r="B100" s="4" t="s">
        <f>=HYPERLINK("https://www.rossileiloes.com.br/lote/detalhe/173295", " Molde para Asa Cisne. Para injeção de Zamak")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900,00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=HYPERLINK("https://www.rossileiloes.com.br/lote/detalhe/173296", "1227")</f>
      </c>
      <c r="B101" s="4" t="s">
        <f>=HYPERLINK("https://www.rossileiloes.com.br/lote/detalhe/173296", " Molde para Costas Cisne. Para injeção de Zamak")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=HYPERLINK("https://www.rossileiloes.com.br/lote/detalhe/173293", "1228")</f>
      </c>
      <c r="B102" s="4" t="s">
        <f>=HYPERLINK("https://www.rossileiloes.com.br/lote/detalhe/173293", " Molde para Peito Cisne. Para injeção de Zamak")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900,00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=HYPERLINK("https://www.rossileiloes.com.br/lote/detalhe/173297", "1229")</f>
      </c>
      <c r="B103" s="4" t="s">
        <f>=HYPERLINK("https://www.rossileiloes.com.br/lote/detalhe/173297", " Molde para Porta Copo. Para injeção de Zamak")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900,00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=HYPERLINK("https://www.rossileiloes.com.br/lote/detalhe/173294", "1230")</f>
      </c>
      <c r="B104" s="4" t="s">
        <f>=HYPERLINK("https://www.rossileiloes.com.br/lote/detalhe/173294", " Molde para Castiçal. Para injeção de Zamak")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900,00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=HYPERLINK("https://www.rossileiloes.com.br/lote/detalhe/173298", "1231")</f>
      </c>
      <c r="B105" s="4" t="s">
        <f>=HYPERLINK("https://www.rossileiloes.com.br/lote/detalhe/173298", " Molde para Fruteira 1. Para injeção de Zamak")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900,00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=HYPERLINK("https://www.rossileiloes.com.br/lote/detalhe/173299", "1233")</f>
      </c>
      <c r="B106" s="4" t="s">
        <f>=HYPERLINK("https://www.rossileiloes.com.br/lote/detalhe/173299", " Molde para Suporte xícara café. Para injeção de Zamak")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900,00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=HYPERLINK("https://www.rossileiloes.com.br/lote/detalhe/173301", "1234")</f>
      </c>
      <c r="B107" s="4" t="s">
        <f>=HYPERLINK("https://www.rossileiloes.com.br/lote/detalhe/173301", " Molde para Suporte ovo quente. Para injeção de Zamak")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=HYPERLINK("https://www.rossileiloes.com.br/lote/detalhe/173300", "1235")</f>
      </c>
      <c r="B108" s="4" t="s">
        <f>=HYPERLINK("https://www.rossileiloes.com.br/lote/detalhe/173300", " Molde para Fruteira 2. Para injeção de Zamak")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900,00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=HYPERLINK("https://www.rossileiloes.com.br/lote/detalhe/173302", "1236")</f>
      </c>
      <c r="B109" s="4" t="s">
        <f>=HYPERLINK("https://www.rossileiloes.com.br/lote/detalhe/173302", " Molde para Bandeja. Para injeção de Zamak")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=HYPERLINK("https://www.rossileiloes.com.br/lote/detalhe/173303", "1237")</f>
      </c>
      <c r="B110" s="4" t="s">
        <f>=HYPERLINK("https://www.rossileiloes.com.br/lote/detalhe/173303", " Molde para Corpo do baleiro. Para injeção de Zamak")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900,00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=HYPERLINK("https://www.rossileiloes.com.br/lote/detalhe/173304", "1238")</f>
      </c>
      <c r="B111" s="4" t="s">
        <f>=HYPERLINK("https://www.rossileiloes.com.br/lote/detalhe/173304", " Molde para Tampa do baleiro. Para injeção de Zamak")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900,00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=HYPERLINK("https://www.rossileiloes.com.br/lote/detalhe/173307", "1239")</f>
      </c>
      <c r="B112" s="4" t="s">
        <f>=HYPERLINK("https://www.rossileiloes.com.br/lote/detalhe/173307", " Molde para Pires copo café. Para injeção de Zamak")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900,00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=HYPERLINK("https://www.rossileiloes.com.br/lote/detalhe/173309", "1240")</f>
      </c>
      <c r="B113" s="4" t="s">
        <f>=HYPERLINK("https://www.rossileiloes.com.br/lote/detalhe/173309", " Molde para Tampa decorativa. Para injeção de Zamak")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900,00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=HYPERLINK("https://www.rossileiloes.com.br/lote/detalhe/173305", "1241")</f>
      </c>
      <c r="B114" s="4" t="s">
        <f>=HYPERLINK("https://www.rossileiloes.com.br/lote/detalhe/173305", " Molde para Suporte decorativo. Para injeção de Zamak")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900,00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=HYPERLINK("https://www.rossileiloes.com.br/lote/detalhe/173308", "1242")</f>
      </c>
      <c r="B115" s="4" t="s">
        <f>=HYPERLINK("https://www.rossileiloes.com.br/lote/detalhe/173308", " Molde para Tampa de bomboniere. Para injeção de Zamak")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900,00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=HYPERLINK("https://www.rossileiloes.com.br/lote/detalhe/173306", "1243")</f>
      </c>
      <c r="B116" s="4" t="s">
        <f>=HYPERLINK("https://www.rossileiloes.com.br/lote/detalhe/173306", " Molde para Taça decorativa parte superior. Para injeção de Zamak")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900,00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=HYPERLINK("https://www.rossileiloes.com.br/lote/detalhe/173311", "1244")</f>
      </c>
      <c r="B117" s="4" t="s">
        <f>=HYPERLINK("https://www.rossileiloes.com.br/lote/detalhe/173311", " Molde para Base taça decorativa. Para injeção de Zamak")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900,00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=HYPERLINK("https://www.rossileiloes.com.br/lote/detalhe/173310", "1245")</f>
      </c>
      <c r="B118" s="4" t="s">
        <f>=HYPERLINK("https://www.rossileiloes.com.br/lote/detalhe/173310", " Molde para Fruteira 3. Para injeção de Zamak")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900,00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=HYPERLINK("https://www.rossileiloes.com.br/lote/detalhe/173312", "1246")</f>
      </c>
      <c r="B119" s="4" t="s">
        <f>=HYPERLINK("https://www.rossileiloes.com.br/lote/detalhe/173312", " Molde para Suporte para copo. Para injeção de Zamak")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900,00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=HYPERLINK("https://www.rossileiloes.com.br/lote/detalhe/173313", "1248")</f>
      </c>
      <c r="B120" s="4" t="s">
        <f>=HYPERLINK("https://www.rossileiloes.com.br/lote/detalhe/173313", " Molde para Caixa dreno. Para injeção de Nylon")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900,00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=HYPERLINK("https://www.rossileiloes.com.br/lote/detalhe/173314", "1249")</f>
      </c>
      <c r="B121" s="4" t="s">
        <f>=HYPERLINK("https://www.rossileiloes.com.br/lote/detalhe/173314", " Molde para Chave Allen. Para injeção de Nylon")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900,00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=HYPERLINK("https://www.rossileiloes.com.br/lote/detalhe/173317", "1250")</f>
      </c>
      <c r="B122" s="4" t="s">
        <f>=HYPERLINK("https://www.rossileiloes.com.br/lote/detalhe/173317", " Molde para Roldana. Para injeção de Nylon")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900,00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=HYPERLINK("https://www.rossileiloes.com.br/lote/detalhe/173315", "1251")</f>
      </c>
      <c r="B123" s="4" t="s">
        <f>=HYPERLINK("https://www.rossileiloes.com.br/lote/detalhe/173315", " Molde para Guia filha correr SD328. Para injeção de Nylon")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900,00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=HYPERLINK("https://www.rossileiloes.com.br/lote/detalhe/173319", "1252")</f>
      </c>
      <c r="B124" s="4" t="s">
        <f>=HYPERLINK("https://www.rossileiloes.com.br/lote/detalhe/173319", " Molde para Guia folha baguete correr. Para injeção de Nylon")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900,00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=HYPERLINK("https://www.rossileiloes.com.br/lote/detalhe/173320", "1253")</f>
      </c>
      <c r="B125" s="4" t="s">
        <f>=HYPERLINK("https://www.rossileiloes.com.br/lote/detalhe/173320", " Molde para Junção folha fixa. Para injeção de Nylon")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900,00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=HYPERLINK("https://www.rossileiloes.com.br/lote/detalhe/173316", "1254")</f>
      </c>
      <c r="B126" s="4" t="s">
        <f>=HYPERLINK("https://www.rossileiloes.com.br/lote/detalhe/173316", " Molde Sem descrição . Para injeção de Nylon")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900,00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=HYPERLINK("https://www.rossileiloes.com.br/lote/detalhe/173321", "1255")</f>
      </c>
      <c r="B127" s="4" t="s">
        <f>=HYPERLINK("https://www.rossileiloes.com.br/lote/detalhe/173321", " Molde para Travessa intermediária SD1173. Para injeção de Nylon")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900,00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=HYPERLINK("https://www.rossileiloes.com.br/lote/detalhe/173318", "1256")</f>
      </c>
      <c r="B128" s="4" t="s">
        <f>=HYPERLINK("https://www.rossileiloes.com.br/lote/detalhe/173318", " 06 Moldes Sem indentificação. Para injeção de Nylon")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900,00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=HYPERLINK("https://www.rossileiloes.com.br/lote/detalhe/173322", "1257")</f>
      </c>
      <c r="B129" s="4" t="s">
        <f>=HYPERLINK("https://www.rossileiloes.com.br/lote/detalhe/173322", " Molde para Roldanas. Para injeção de Nylon")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900,00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=HYPERLINK("https://www.rossileiloes.com.br/lote/detalhe/173185", "2001")</f>
      </c>
      <c r="B130" s="4" t="s">
        <f>=HYPERLINK("https://www.rossileiloes.com.br/lote/detalhe/173185", " Órgão Defoli antigo funcionando, madeira maciça.")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3.100,00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=HYPERLINK("https://www.rossileiloes.com.br/lote/detalhe/173186", "2003")</f>
      </c>
      <c r="B131" s="4" t="s">
        <f>=HYPERLINK("https://www.rossileiloes.com.br/lote/detalhe/173186", " Fogão industrial 6 bocas duplas Cozil com forno todo em inox")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3.800,00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=HYPERLINK("https://www.rossileiloes.com.br/lote/detalhe/173200", "2006")</f>
      </c>
      <c r="B132" s="4" t="s">
        <f>=HYPERLINK("https://www.rossileiloes.com.br/lote/detalhe/173200", " balcão refrigerado com pedra de granito e pia inox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1.200,00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=HYPERLINK("https://www.rossileiloes.com.br/lote/detalhe/173195", "2007")</f>
      </c>
      <c r="B133" s="4" t="s">
        <f>=HYPERLINK("https://www.rossileiloes.com.br/lote/detalhe/173195", " câmera fotográfica Zenit 122 ml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650,00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=HYPERLINK("https://www.rossileiloes.com.br/lote/detalhe/173206", "2008")</f>
      </c>
      <c r="B134" s="4" t="s">
        <f>=HYPERLINK("https://www.rossileiloes.com.br/lote/detalhe/173206", " geladeira antiga Frigedaire")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900,00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=HYPERLINK("https://www.rossileiloes.com.br/lote/detalhe/173193", "2009")</f>
      </c>
      <c r="B135" s="4" t="s">
        <f>=HYPERLINK("https://www.rossileiloes.com.br/lote/detalhe/173193", " policorte Meta Maq com motor 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900,00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=HYPERLINK("https://www.rossileiloes.com.br/lote/detalhe/173199", "2010")</f>
      </c>
      <c r="B136" s="4" t="s">
        <f>=HYPERLINK("https://www.rossileiloes.com.br/lote/detalhe/173199", " gerador a gasolina no estado sem teste de funcionamento")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1.200,00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=HYPERLINK("https://www.rossileiloes.com.br/lote/detalhe/173187", "2011")</f>
      </c>
      <c r="B137" s="4" t="s">
        <f>=HYPERLINK("https://www.rossileiloes.com.br/lote/detalhe/173187", " bomba de vácuo hf 55CFN")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5.500,00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=HYPERLINK("https://www.rossileiloes.com.br/lote/detalhe/173192", "2013")</f>
      </c>
      <c r="B138" s="4" t="s">
        <f>=HYPERLINK("https://www.rossileiloes.com.br/lote/detalhe/173192", " gerador a gasolina sem teste de funcionamento com falta de peças 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900,00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=HYPERLINK("https://www.rossileiloes.com.br/lote/detalhe/173198", "2014")</f>
      </c>
      <c r="B139" s="4" t="s">
        <f>=HYPERLINK("https://www.rossileiloes.com.br/lote/detalhe/173198", " máquina de fumaça sem teste de funcionamento e canhão de luz funcionando")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900,00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=HYPERLINK("https://www.rossileiloes.com.br/lote/detalhe/173188", "2015")</f>
      </c>
      <c r="B140" s="4" t="s">
        <f>=HYPERLINK("https://www.rossileiloes.com.br/lote/detalhe/173188", " reciver gradiente no estado")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350,00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=HYPERLINK("https://www.rossileiloes.com.br/lote/detalhe/173197", "2020")</f>
      </c>
      <c r="B141" s="4" t="s">
        <f>=HYPERLINK("https://www.rossileiloes.com.br/lote/detalhe/173197", " ar condicionado Springer 7500 btu sem teste de funcionamento")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450,00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=HYPERLINK("https://www.rossileiloes.com.br/lote/detalhe/173191", "2021")</f>
      </c>
      <c r="B142" s="4" t="s">
        <f>=HYPERLINK("https://www.rossileiloes.com.br/lote/detalhe/173191", " forno de têmpora Brasmet 220v tipo k250 no estado")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1.800,00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=HYPERLINK("https://www.rossileiloes.com.br/lote/detalhe/173207", "2022")</f>
      </c>
      <c r="B143" s="4" t="s">
        <f>=HYPERLINK("https://www.rossileiloes.com.br/lote/detalhe/173207", " máquina de costura indústria reta Singer no estado")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650,00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=HYPERLINK("https://www.rossileiloes.com.br/lote/detalhe/173202", "2024")</f>
      </c>
      <c r="B144" s="4" t="s">
        <f>=HYPERLINK("https://www.rossileiloes.com.br/lote/detalhe/173202", " martelo rompedor pneumático no estado")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1.900,00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=HYPERLINK("https://www.rossileiloes.com.br/lote/detalhe/173201", "2026")</f>
      </c>
      <c r="B145" s="4" t="s">
        <f>=HYPERLINK("https://www.rossileiloes.com.br/lote/detalhe/173201", " sucata de martelos rompedores aproximadamente 30 peças")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1.900,00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=HYPERLINK("https://www.rossileiloes.com.br/lote/detalhe/173205", "2028")</f>
      </c>
      <c r="B146" s="4" t="s">
        <f>=HYPERLINK("https://www.rossileiloes.com.br/lote/detalhe/173205", " motor estacionário Honda 5.5cv")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600,00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=HYPERLINK("https://www.rossileiloes.com.br/lote/detalhe/173196", "2029")</f>
      </c>
      <c r="B147" s="4" t="s">
        <f>=HYPERLINK("https://www.rossileiloes.com.br/lote/detalhe/173196", " vibrador de concreto vibromak 4 peças no estado")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1.900,00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=HYPERLINK("https://www.rossileiloes.com.br/lote/detalhe/173282", "2031")</f>
      </c>
      <c r="B148" s="4" t="s">
        <f>=HYPERLINK("https://www.rossileiloes.com.br/lote/detalhe/173282", " serra circular 9 peças no estado sem teste")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700,00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=HYPERLINK("https://www.rossileiloes.com.br/lote/detalhe/173208", "2032")</f>
      </c>
      <c r="B149" s="4" t="s">
        <f>=HYPERLINK("https://www.rossileiloes.com.br/lote/detalhe/173208", " máquina de gelo Springer ace maker modelo icma 0158b sem teste de funcionamento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900,00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=HYPERLINK("https://www.rossileiloes.com.br/lote/detalhe/173189", "2033")</f>
      </c>
      <c r="B150" s="4" t="s">
        <f>=HYPERLINK("https://www.rossileiloes.com.br/lote/detalhe/173189", " descascador de legumes Hobart no estado")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900,00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=HYPERLINK("https://www.rossileiloes.com.br/lote/detalhe/173204", "2034")</f>
      </c>
      <c r="B151" s="4" t="s">
        <f>=HYPERLINK("https://www.rossileiloes.com.br/lote/detalhe/173204", " aquecedor de ar Britânia sem teste de funcionamento")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=HYPERLINK("https://www.rossileiloes.com.br/lote/detalhe/173194", "2035")</f>
      </c>
      <c r="B152" s="4" t="s">
        <f>=HYPERLINK("https://www.rossileiloes.com.br/lote/detalhe/173194", " escorredor de pratos comercial inox")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=HYPERLINK("https://www.rossileiloes.com.br/lote/detalhe/173203", "2036")</f>
      </c>
      <c r="B153" s="4" t="s">
        <f>=HYPERLINK("https://www.rossileiloes.com.br/lote/detalhe/173203", " maquina chantili Frigomat tp 2 no estado faltando acessórios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1.200,00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=HYPERLINK("https://www.rossileiloes.com.br/lote/detalhe/173190", "2039")</f>
      </c>
      <c r="B154" s="4" t="s">
        <f>=HYPERLINK("https://www.rossileiloes.com.br/lote/detalhe/173190", " eletrodomésticos aproximadamente 20 peças no estado")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750,00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=HYPERLINK("https://www.rossileiloes.com.br/lote/detalhe/173209", "2040")</f>
      </c>
      <c r="B155" s="4" t="s">
        <f>=HYPERLINK("https://www.rossileiloes.com.br/lote/detalhe/173209", " Maca")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300,00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=HYPERLINK("https://www.rossileiloes.com.br/lote/detalhe/173210", "2041")</f>
      </c>
      <c r="B156" s="4" t="s">
        <f>=HYPERLINK("https://www.rossileiloes.com.br/lote/detalhe/173210", " 1 balança Filizola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=HYPERLINK("https://www.rossileiloes.com.br/lote/detalhe/173213", "2043")</f>
      </c>
      <c r="B157" s="4" t="s">
        <f>=HYPERLINK("https://www.rossileiloes.com.br/lote/detalhe/173213", " frigobar Consul sem teste de funcionamento no estado")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380,00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=HYPERLINK("https://www.rossileiloes.com.br/lote/detalhe/173211", "2044")</f>
      </c>
      <c r="B158" s="4" t="s">
        <f>=HYPERLINK("https://www.rossileiloes.com.br/lote/detalhe/173211", " frigobar Eterny sem teste de funcionamento no estado")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=HYPERLINK("https://www.rossileiloes.com.br/lote/detalhe/173214", "2045")</f>
      </c>
      <c r="B159" s="4" t="s">
        <f>=HYPERLINK("https://www.rossileiloes.com.br/lote/detalhe/173214", " Máquina de café expresso Astória 2 bicas com moinho de café italiano funcionando 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2.900,00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=HYPERLINK("https://www.rossileiloes.com.br/lote/detalhe/173212", "2046")</f>
      </c>
      <c r="B160" s="4" t="s">
        <f>=HYPERLINK("https://www.rossileiloes.com.br/lote/detalhe/173212", " câmara fria sem teste de funcionamento portas amassadas no estado 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550,00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=HYPERLINK("https://www.rossileiloes.com.br/lote/detalhe/173215", "2047")</f>
      </c>
      <c r="B161" s="4" t="s">
        <f>=HYPERLINK("https://www.rossileiloes.com.br/lote/detalhe/173215", " geladeira antiga Frigidaire no estado 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550,00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=HYPERLINK("https://www.rossileiloes.com.br/lote/detalhe/173219", "2049")</f>
      </c>
      <c r="B162" s="4" t="s">
        <f>=HYPERLINK("https://www.rossileiloes.com.br/lote/detalhe/173219", " sucata motor estacionário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=HYPERLINK("https://www.rossileiloes.com.br/lote/detalhe/173217", "2051")</f>
      </c>
      <c r="B163" s="4" t="s">
        <f>=HYPERLINK("https://www.rossileiloes.com.br/lote/detalhe/173217", " cortador de grama elétrico no estado")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350,00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=HYPERLINK("https://www.rossileiloes.com.br/lote/detalhe/173216", "2052")</f>
      </c>
      <c r="B164" s="4" t="s">
        <f>=HYPERLINK("https://www.rossileiloes.com.br/lote/detalhe/173216", " cortador de cimento Wacker no estado")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2.500,00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=HYPERLINK("https://www.rossileiloes.com.br/lote/detalhe/173218", "2053")</f>
      </c>
      <c r="B165" s="4" t="s">
        <f>=HYPERLINK("https://www.rossileiloes.com.br/lote/detalhe/173218", " 3 equipamentos no estado 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550,00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=HYPERLINK("https://www.rossileiloes.com.br/lote/detalhe/173220", "2055")</f>
      </c>
      <c r="B166" s="4" t="s">
        <f>=HYPERLINK("https://www.rossileiloes.com.br/lote/detalhe/173220", " cabine de jato de areia Nortof")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7.000,00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=HYPERLINK("https://www.rossileiloes.com.br/lote/detalhe/173227", "2057")</f>
      </c>
      <c r="B167" s="4" t="s">
        <f>=HYPERLINK("https://www.rossileiloes.com.br/lote/detalhe/173227", " balcão pista fria no estado 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1.200,00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=HYPERLINK("https://www.rossileiloes.com.br/lote/detalhe/173225", "2058")</f>
      </c>
      <c r="B168" s="4" t="s">
        <f>=HYPERLINK("https://www.rossileiloes.com.br/lote/detalhe/173225", " bomba de vácuo no estado 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850,00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=HYPERLINK("https://www.rossileiloes.com.br/lote/detalhe/173230", "2059")</f>
      </c>
      <c r="B169" s="4" t="s">
        <f>=HYPERLINK("https://www.rossileiloes.com.br/lote/detalhe/173230", " aproximadamente 4 mesas")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300,00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=HYPERLINK("https://www.rossileiloes.com.br/lote/detalhe/173226", "2060")</f>
      </c>
      <c r="B170" s="4" t="s">
        <f>=HYPERLINK("https://www.rossileiloes.com.br/lote/detalhe/173226", "Chevrolet Blazer. Com Motor 6 CC não instalado. Ano 1997")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12.500,00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=HYPERLINK("https://www.rossileiloes.com.br/lote/detalhe/173224", "2062")</f>
      </c>
      <c r="B171" s="4" t="s">
        <f>=HYPERLINK("https://www.rossileiloes.com.br/lote/detalhe/173224", "Cabine de F-1000")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4.500,00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=HYPERLINK("https://www.rossileiloes.com.br/lote/detalhe/173229", "2063")</f>
      </c>
      <c r="B172" s="4" t="s">
        <f>=HYPERLINK("https://www.rossileiloes.com.br/lote/detalhe/173229", " radio antigo no estado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550,00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=HYPERLINK("https://www.rossileiloes.com.br/lote/detalhe/173232", "2065")</f>
      </c>
      <c r="B173" s="4" t="s">
        <f>=HYPERLINK("https://www.rossileiloes.com.br/lote/detalhe/173232", " câmera fotográfica Canon no estado 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650,00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=HYPERLINK("https://www.rossileiloes.com.br/lote/detalhe/173221", "2066")</f>
      </c>
      <c r="B174" s="4" t="s">
        <f>=HYPERLINK("https://www.rossileiloes.com.br/lote/detalhe/173221", " prensa acêntrica 3 toneladas no estado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2.900,00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=HYPERLINK("https://www.rossileiloes.com.br/lote/detalhe/173228", "2067")</f>
      </c>
      <c r="B175" s="4" t="s">
        <f>=HYPERLINK("https://www.rossileiloes.com.br/lote/detalhe/173228", " prensa acêntrica 1800 kg no estado")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1.800,00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=HYPERLINK("https://www.rossileiloes.com.br/lote/detalhe/173222", "2068")</f>
      </c>
      <c r="B176" s="4" t="s">
        <f>=HYPERLINK("https://www.rossileiloes.com.br/lote/detalhe/173222", " policorte somar no estado")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800,00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=HYPERLINK("https://www.rossileiloes.com.br/lote/detalhe/173223", "2070")</f>
      </c>
      <c r="B177" s="4" t="s">
        <f>=HYPERLINK("https://www.rossileiloes.com.br/lote/detalhe/173223", " bomba de água Anauger 900, 2 peças no estado")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600,00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=HYPERLINK("https://www.rossileiloes.com.br/lote/detalhe/173231", "2071")</f>
      </c>
      <c r="B178" s="4" t="s">
        <f>=HYPERLINK("https://www.rossileiloes.com.br/lote/detalhe/173231", " balança Filizola no estado 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=HYPERLINK("https://www.rossileiloes.com.br/lote/detalhe/173256", "2073")</f>
      </c>
      <c r="B179" s="4" t="s">
        <f>=HYPERLINK("https://www.rossileiloes.com.br/lote/detalhe/173256", " Máquina de café expresso Astória 2 bicas com moinho de café italiano funcionando 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2.900,00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=HYPERLINK("https://www.rossileiloes.com.br/lote/detalhe/173237", "2074")</f>
      </c>
      <c r="B180" s="4" t="s">
        <f>=HYPERLINK("https://www.rossileiloes.com.br/lote/detalhe/173237", " fritadeira a gás no estado 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900,00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=HYPERLINK("https://www.rossileiloes.com.br/lote/detalhe/173243", "2076")</f>
      </c>
      <c r="B181" s="4" t="s">
        <f>=HYPERLINK("https://www.rossileiloes.com.br/lote/detalhe/173243", " estufa de secagem no estado")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2.100,00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=HYPERLINK("https://www.rossileiloes.com.br/lote/detalhe/173255", "2077")</f>
      </c>
      <c r="B182" s="4" t="s">
        <f>=HYPERLINK("https://www.rossileiloes.com.br/lote/detalhe/173255", " maca hospitalar no estado 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250,00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=HYPERLINK("https://www.rossileiloes.com.br/lote/detalhe/173250", "2079")</f>
      </c>
      <c r="B183" s="4" t="s">
        <f>=HYPERLINK("https://www.rossileiloes.com.br/lote/detalhe/173250", " girafa 3 toneladas no estado 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3.900,00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=HYPERLINK("https://www.rossileiloes.com.br/lote/detalhe/173234", "2080")</f>
      </c>
      <c r="B184" s="4" t="s">
        <f>=HYPERLINK("https://www.rossileiloes.com.br/lote/detalhe/173234", " cortador de grama a gasolina no estado 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1.200,00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=HYPERLINK("https://www.rossileiloes.com.br/lote/detalhe/173239", "2082")</f>
      </c>
      <c r="B185" s="4" t="s">
        <f>=HYPERLINK("https://www.rossileiloes.com.br/lote/detalhe/173239", " ar condicionado mídia 30.000 btu sem teste de funcionamento no estado 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750,00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=HYPERLINK("https://www.rossileiloes.com.br/lote/detalhe/173257", "2083")</f>
      </c>
      <c r="B186" s="4" t="s">
        <f>=HYPERLINK("https://www.rossileiloes.com.br/lote/detalhe/173257", " Geladeira clímax antiga no estado 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600,00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=HYPERLINK("https://www.rossileiloes.com.br/lote/detalhe/173236", "2084")</f>
      </c>
      <c r="B187" s="4" t="s">
        <f>=HYPERLINK("https://www.rossileiloes.com.br/lote/detalhe/173236", " Secadora de roupas Brastemp no estado 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500,00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=HYPERLINK("https://www.rossileiloes.com.br/lote/detalhe/173253", "2085")</f>
      </c>
      <c r="B188" s="4" t="s">
        <f>=HYPERLINK("https://www.rossileiloes.com.br/lote/detalhe/173253", " Lote com 3 tvs com defeitos 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650,00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=HYPERLINK("https://www.rossileiloes.com.br/lote/detalhe/173242", "2086")</f>
      </c>
      <c r="B189" s="4" t="s">
        <f>=HYPERLINK("https://www.rossileiloes.com.br/lote/detalhe/173242", " Máquina de escrever antiga Triumph no estado 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300,00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=HYPERLINK("https://www.rossileiloes.com.br/lote/detalhe/173258", "2087")</f>
      </c>
      <c r="B190" s="4" t="s">
        <f>=HYPERLINK("https://www.rossileiloes.com.br/lote/detalhe/173258", " Máquina de escrever antiga Rtmington Hana no estado 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300,00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=HYPERLINK("https://www.rossileiloes.com.br/lote/detalhe/173244", "2088")</f>
      </c>
      <c r="B191" s="4" t="s">
        <f>=HYPERLINK("https://www.rossileiloes.com.br/lote/detalhe/173244", " Máquina de escrever antiga Olivett portátil no estado 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300,00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=HYPERLINK("https://www.rossileiloes.com.br/lote/detalhe/173252", "2089")</f>
      </c>
      <c r="B192" s="4" t="s">
        <f>=HYPERLINK("https://www.rossileiloes.com.br/lote/detalhe/173252", " Máquina de costura antiga Elna no estado 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800,00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=HYPERLINK("https://www.rossileiloes.com.br/lote/detalhe/173233", "2090")</f>
      </c>
      <c r="B193" s="4" t="s">
        <f>=HYPERLINK("https://www.rossileiloes.com.br/lote/detalhe/173233", " Filmadora Panasonic no estado 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500,00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=HYPERLINK("https://www.rossileiloes.com.br/lote/detalhe/173260", "2091")</f>
      </c>
      <c r="B194" s="4" t="s">
        <f>=HYPERLINK("https://www.rossileiloes.com.br/lote/detalhe/173260", " 3 em 1 CCE sem caixas, antigo no estado 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300,00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=HYPERLINK("https://www.rossileiloes.com.br/lote/detalhe/173235", "2092")</f>
      </c>
      <c r="B195" s="4" t="s">
        <f>=HYPERLINK("https://www.rossileiloes.com.br/lote/detalhe/173235", " radio portátil Philips antigo no estado 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200,00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=HYPERLINK("https://www.rossileiloes.com.br/lote/detalhe/173249", "2093")</f>
      </c>
      <c r="B196" s="4" t="s">
        <f>=HYPERLINK("https://www.rossileiloes.com.br/lote/detalhe/173249", " radio portátil National antigo, no estado 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=HYPERLINK("https://www.rossileiloes.com.br/lote/detalhe/173246", "2094")</f>
      </c>
      <c r="B197" s="4" t="s">
        <f>=HYPERLINK("https://www.rossileiloes.com.br/lote/detalhe/173246", " radio portátil antigo no estado 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=HYPERLINK("https://www.rossileiloes.com.br/lote/detalhe/173248", "2095")</f>
      </c>
      <c r="B198" s="4" t="s">
        <f>=HYPERLINK("https://www.rossileiloes.com.br/lote/detalhe/173248", " radio relógio National antigo no estado 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150,00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=HYPERLINK("https://www.rossileiloes.com.br/lote/detalhe/173241", "2096")</f>
      </c>
      <c r="B199" s="4" t="s">
        <f>=HYPERLINK("https://www.rossileiloes.com.br/lote/detalhe/173241", " toca fita antigo Philips no estado")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200,00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=HYPERLINK("https://www.rossileiloes.com.br/lote/detalhe/173254", "2097")</f>
      </c>
      <c r="B200" s="4" t="s">
        <f>=HYPERLINK("https://www.rossileiloes.com.br/lote/detalhe/173254", " reciver gradiente no estado 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500,00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=HYPERLINK("https://www.rossileiloes.com.br/lote/detalhe/173238", "2098")</f>
      </c>
      <c r="B201" s="4" t="s">
        <f>=HYPERLINK("https://www.rossileiloes.com.br/lote/detalhe/173238", " reciver no estado 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500,00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=HYPERLINK("https://www.rossileiloes.com.br/lote/detalhe/173259", "2099")</f>
      </c>
      <c r="B202" s="4" t="s">
        <f>=HYPERLINK("https://www.rossileiloes.com.br/lote/detalhe/173259", " radio toca fitas e cd várias marcas 10 peças no estado 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600,00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=HYPERLINK("https://www.rossileiloes.com.br/lote/detalhe/173240", "2100")</f>
      </c>
      <c r="B203" s="4" t="s">
        <f>=HYPERLINK("https://www.rossileiloes.com.br/lote/detalhe/173240", " reciver gradiente no estado 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500,00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=HYPERLINK("https://www.rossileiloes.com.br/lote/detalhe/173245", "2102")</f>
      </c>
      <c r="B204" s="4" t="s">
        <f>=HYPERLINK("https://www.rossileiloes.com.br/lote/detalhe/173245", " telefone antigo 2 peças no estado")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100,00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=HYPERLINK("https://www.rossileiloes.com.br/lote/detalhe/173251", "2103")</f>
      </c>
      <c r="B205" s="4" t="s">
        <f>=HYPERLINK("https://www.rossileiloes.com.br/lote/detalhe/173251", " replica gramofone cópia autentica 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800,00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=HYPERLINK("https://www.rossileiloes.com.br/lote/detalhe/173247", "2104")</f>
      </c>
      <c r="B206" s="4" t="s">
        <f>=HYPERLINK("https://www.rossileiloes.com.br/lote/detalhe/173247", " avião aero modelismo com motor a gasolina faltando controle 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800,00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=HYPERLINK("https://www.rossileiloes.com.br/lote/detalhe/173261", "2105")</f>
      </c>
      <c r="B207" s="4" t="s">
        <f>=HYPERLINK("https://www.rossileiloes.com.br/lote/detalhe/173261", " rádio toca fitas e cd várias marcas 10 peças no estado 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650,00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=HYPERLINK("https://www.rossileiloes.com.br/lote/detalhe/173262", "2106")</f>
      </c>
      <c r="B208" s="4" t="s">
        <f>=HYPERLINK("https://www.rossileiloes.com.br/lote/detalhe/173262", " rádio toca fitas e cd várias marcas 10 peças no estado 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650,00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=HYPERLINK("https://www.rossileiloes.com.br/lote/detalhe/173263", "2109")</f>
      </c>
      <c r="B209" s="4" t="s">
        <f>=HYPERLINK("https://www.rossileiloes.com.br/lote/detalhe/173263", "Cristaleira antiga, restaurada sem detalhes 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1.250,00</t>
        </is>
      </c>
      <c r="F209" s="4" t="inlineStr">
        <is>
          <t>250.00</t>
        </is>
      </c>
    </row>
    <row collapsed="false" customFormat="false" customHeight="false" hidden="false" ht="12.1" outlineLevel="0" r="210">
      <c r="A210" s="5" t="s">
        <f>=HYPERLINK("https://www.rossileiloes.com.br/lote/detalhe/173264", "2110")</f>
      </c>
      <c r="B210" s="4" t="s">
        <f>=HYPERLINK("https://www.rossileiloes.com.br/lote/detalhe/173264", "Cômoda Penteadeira antiga restaurada sem detalhes")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1.100,00</t>
        </is>
      </c>
      <c r="F210" s="4" t="inlineStr">
        <is>
          <t>250.00</t>
        </is>
      </c>
    </row>
    <row collapsed="false" customFormat="false" customHeight="false" hidden="false" ht="12.1" outlineLevel="0" r="211">
      <c r="A211" s="5" t="s">
        <f>=HYPERLINK("https://www.rossileiloes.com.br/lote/detalhe/173283", "2113")</f>
      </c>
      <c r="B211" s="4" t="s">
        <f>=HYPERLINK("https://www.rossileiloes.com.br/lote/detalhe/173283", " Aprox. 22 pares de molas dianteira G6 adiante original. 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3.500,00</t>
        </is>
      </c>
      <c r="F211" s="4" t="inlineStr">
        <is>
          <t>100.00</t>
        </is>
      </c>
    </row>
    <row collapsed="false" customFormat="false" customHeight="false" hidden="false" ht="12.1" outlineLevel="0" r="212">
      <c r="A212" s="5" t="s">
        <f>=HYPERLINK("https://www.rossileiloes.com.br/lote/detalhe/173284", "2114")</f>
      </c>
      <c r="B212" s="4" t="s">
        <f>=HYPERLINK("https://www.rossileiloes.com.br/lote/detalhe/173284", " Geladeira")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300,00</t>
        </is>
      </c>
      <c r="F212" s="4" t="inlineStr">
        <is>
          <t>100.00</t>
        </is>
      </c>
    </row>
    <row collapsed="false" customFormat="false" customHeight="false" hidden="false" ht="12.1" outlineLevel="0" r="213">
      <c r="A213" s="5" t="s">
        <f>=HYPERLINK("https://www.rossileiloes.com.br/lote/detalhe/173285", "2115")</f>
      </c>
      <c r="B213" s="4" t="s">
        <f>=HYPERLINK("https://www.rossileiloes.com.br/lote/detalhe/173285", "Auto clave")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750,00</t>
        </is>
      </c>
      <c r="F213" s="4" t="inlineStr">
        <is>
          <t>200.00</t>
        </is>
      </c>
    </row>
    <row collapsed="false" customFormat="false" customHeight="false" hidden="false" ht="12.1" outlineLevel="0" r="214">
      <c r="A214" s="5" t="s">
        <f>=HYPERLINK("https://www.rossileiloes.com.br/lote/detalhe/173286", "2116")</f>
      </c>
      <c r="B214" s="4" t="s">
        <f>=HYPERLINK("https://www.rossileiloes.com.br/lote/detalhe/173286", "GM Opala Comodoro Ano 1981/81. Álcool")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16.000,00</t>
        </is>
      </c>
      <c r="F214" s="4" t="inlineStr">
        <is>
          <t>250.00</t>
        </is>
      </c>
    </row>
    <row collapsed="false" customFormat="false" customHeight="false" hidden="false" ht="12.1" outlineLevel="0" r="215">
      <c r="A215" s="5" t="s">
        <f>=HYPERLINK("https://www.rossileiloes.com.br/lote/detalhe/173287", "2117")</f>
      </c>
      <c r="B215" s="4" t="s">
        <f>=HYPERLINK("https://www.rossileiloes.com.br/lote/detalhe/173287", "Esteira elétrica")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750,00</t>
        </is>
      </c>
      <c r="F215" s="4" t="inlineStr">
        <is>
          <t>200.00</t>
        </is>
      </c>
    </row>
    <row collapsed="false" customFormat="false" customHeight="false" hidden="false" ht="12.1" outlineLevel="0" r="216">
      <c r="A216" s="5" t="s">
        <f>=HYPERLINK("https://www.rossileiloes.com.br/lote/detalhe/173336", "2121")</f>
      </c>
      <c r="B216" s="4" t="s">
        <f>=HYPERLINK("https://www.rossileiloes.com.br/lote/detalhe/173336", " Rádio")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300,00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=HYPERLINK("https://www.rossileiloes.com.br/lote/detalhe/173340", "2122")</f>
      </c>
      <c r="B217" s="4" t="s">
        <f>=HYPERLINK("https://www.rossileiloes.com.br/lote/detalhe/173340", " Rádio")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300,00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=HYPERLINK("https://www.rossileiloes.com.br/lote/detalhe/173338", "2123")</f>
      </c>
      <c r="B218" s="4" t="s">
        <f>=HYPERLINK("https://www.rossileiloes.com.br/lote/detalhe/173338", " Rádio 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300,00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=HYPERLINK("https://www.rossileiloes.com.br/lote/detalhe/173341", "2124")</f>
      </c>
      <c r="B219" s="4" t="s">
        <f>=HYPERLINK("https://www.rossileiloes.com.br/lote/detalhe/173341", " 10 peças bombas para água com fonte 110v ou 220v")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1.100,00</t>
        </is>
      </c>
      <c r="F219" s="4" t="inlineStr">
        <is>
          <t>150.00</t>
        </is>
      </c>
    </row>
    <row collapsed="false" customFormat="false" customHeight="false" hidden="false" ht="12.1" outlineLevel="0" r="220">
      <c r="A220" s="5" t="s">
        <f>=HYPERLINK("https://www.rossileiloes.com.br/lote/detalhe/173339", "2127")</f>
      </c>
      <c r="B220" s="4" t="s">
        <f>=HYPERLINK("https://www.rossileiloes.com.br/lote/detalhe/173339", " Projetor de filmes 8mm 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900,00</t>
        </is>
      </c>
      <c r="F220" s="4" t="inlineStr">
        <is>
          <t>150.00</t>
        </is>
      </c>
    </row>
    <row collapsed="false" customFormat="false" customHeight="false" hidden="false" ht="12.1" outlineLevel="0" r="221">
      <c r="A221" s="5" t="s">
        <f>=HYPERLINK("https://www.rossileiloes.com.br/lote/detalhe/173335", "2129")</f>
      </c>
      <c r="B221" s="4" t="s">
        <f>=HYPERLINK("https://www.rossileiloes.com.br/lote/detalhe/173335", " Autocrave")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900,00</t>
        </is>
      </c>
      <c r="F221" s="4" t="inlineStr">
        <is>
          <t>150.00</t>
        </is>
      </c>
    </row>
    <row collapsed="false" customFormat="false" customHeight="false" hidden="false" ht="12.1" outlineLevel="0" r="222">
      <c r="A222" s="5" t="s">
        <f>=HYPERLINK("https://www.rossileiloes.com.br/lote/detalhe/173337", "2130")</f>
      </c>
      <c r="B222" s="4" t="s">
        <f>=HYPERLINK("https://www.rossileiloes.com.br/lote/detalhe/173337", " Esteira")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900,00</t>
        </is>
      </c>
      <c r="F222" s="4" t="inlineStr">
        <is>
          <t>150.00</t>
        </is>
      </c>
    </row>
    <row collapsed="false" customFormat="false" customHeight="false" hidden="false" ht="12.1" outlineLevel="0" r="223">
      <c r="A223" s="5" t="s">
        <f>=HYPERLINK("https://www.rossileiloes.com.br/lote/detalhe/173333", "3001")</f>
      </c>
      <c r="B223" s="4" t="s">
        <f>=HYPERLINK("https://www.rossileiloes.com.br/lote/detalhe/173333", " Lote com TVs, Placas de TVs, autofalantes de TVs, Placas de wi-fi, PLACA DE CAPTURA PIXEVIEW, e Placas Diversas. Veja relação de itens.")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10.000,00</t>
        </is>
      </c>
      <c r="F223" s="4" t="inlineStr">
        <is>
          <t>200.00</t>
        </is>
      </c>
    </row>
    <row collapsed="false" customFormat="false" customHeight="false" hidden="false" ht="12.1" outlineLevel="0" r="224">
      <c r="A224" s="5" t="s">
        <f>=HYPERLINK("https://www.rossileiloes.com.br/lote/detalhe/173331", "3002")</f>
      </c>
      <c r="B224" s="4" t="s">
        <f>=HYPERLINK("https://www.rossileiloes.com.br/lote/detalhe/173331", " Lote com Placas de Computador, processadores, roteadores, gabinetes de TV, cooler, modem, fontes, leitores de CD/DVD/ e leitores de cartão. Veja relação de itens.")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10.000,00</t>
        </is>
      </c>
      <c r="F224" s="4" t="inlineStr">
        <is>
          <t>200.00</t>
        </is>
      </c>
    </row>
    <row collapsed="false" customFormat="false" customHeight="false" hidden="false" ht="12.1" outlineLevel="0" r="225">
      <c r="A225" s="5" t="s">
        <f>=HYPERLINK("https://www.rossileiloes.com.br/lote/detalhe/173334", "3003")</f>
      </c>
      <c r="B225" s="4" t="s">
        <f>=HYPERLINK("https://www.rossileiloes.com.br/lote/detalhe/173334", " Lote com Notebooks, placas mãe de notebooks e telas de notebook. Conforme relação de itens")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5.000,00</t>
        </is>
      </c>
      <c r="F225" s="4" t="inlineStr">
        <is>
          <t>200.00</t>
        </is>
      </c>
    </row>
    <row collapsed="false" customFormat="false" customHeight="false" hidden="false" ht="12.1" outlineLevel="0" r="226">
      <c r="A226" s="5" t="s">
        <f>=HYPERLINK("https://www.rossileiloes.com.br/lote/detalhe/173332", "3004")</f>
      </c>
      <c r="B226" s="4" t="s">
        <f>=HYPERLINK("https://www.rossileiloes.com.br/lote/detalhe/173332", " Lote de itens variados conforme relação.")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5.000,00</t>
        </is>
      </c>
      <c r="F226" s="4" t="inlineStr">
        <is>
          <t>200.00</t>
        </is>
      </c>
    </row>
    <row collapsed="false" customFormat="false" customHeight="false" hidden="false" ht="12.1" outlineLevel="0" r="227">
      <c r="A227" s="5" t="s">
        <f>=HYPERLINK("https://www.rossileiloes.com.br/lote/detalhe/173344", "3005")</f>
      </c>
      <c r="B227" s="4" t="s">
        <f>=HYPERLINK("https://www.rossileiloes.com.br/lote/detalhe/173344", " 1 Maquina de Costura Industrial Reta Bother, 1 Maquina de Costura de Braço Piffaf")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900,00</t>
        </is>
      </c>
      <c r="F227" s="4" t="inlineStr">
        <is>
          <t>150.00</t>
        </is>
      </c>
    </row>
    <row collapsed="false" customFormat="false" customHeight="false" hidden="false" ht="12.1" outlineLevel="0" r="228">
      <c r="A228" s="5" t="s">
        <f>=HYPERLINK("https://www.rossileiloes.com.br/lote/detalhe/173343", "3006")</f>
      </c>
      <c r="B228" s="4" t="s">
        <f>=HYPERLINK("https://www.rossileiloes.com.br/lote/detalhe/173343", " Lixadeira Para Acabamento Sapateiro 3 Pontas, Lixadeira Para Acabamento Sapateiro 6 Pontas e Compresseor Ferrari 24 l")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700,00</t>
        </is>
      </c>
      <c r="F228" s="4" t="inlineStr">
        <is>
          <t>150.00</t>
        </is>
      </c>
    </row>
    <row collapsed="false" customFormat="false" customHeight="false" hidden="false" ht="12.1" outlineLevel="0" r="229">
      <c r="A229" s="5" t="s">
        <f>=HYPERLINK("https://www.rossileiloes.com.br/lote/detalhe/173346", "3007")</f>
      </c>
      <c r="B229" s="4" t="s">
        <f>=HYPERLINK("https://www.rossileiloes.com.br/lote/detalhe/173346", " Forno Industrial Helmo a gás 350°")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900,00</t>
        </is>
      </c>
      <c r="F229" s="4" t="inlineStr">
        <is>
          <t>150.00</t>
        </is>
      </c>
    </row>
    <row collapsed="false" customFormat="false" customHeight="false" hidden="false" ht="12.1" outlineLevel="0" r="230">
      <c r="A230" s="5" t="s">
        <f>=HYPERLINK("https://www.rossileiloes.com.br/lote/detalhe/173347", "3008")</f>
      </c>
      <c r="B230" s="4" t="s">
        <f>=HYPERLINK("https://www.rossileiloes.com.br/lote/detalhe/173347", " Rampa de Madeira Para Treinamento de Fisioterapia com 3 degraus")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700,00</t>
        </is>
      </c>
      <c r="F230" s="4" t="inlineStr">
        <is>
          <t>150.00</t>
        </is>
      </c>
    </row>
    <row collapsed="false" customFormat="false" customHeight="false" hidden="false" ht="12.1" outlineLevel="0" r="231">
      <c r="A231" s="5" t="s">
        <f>=HYPERLINK("https://www.rossileiloes.com.br/lote/detalhe/173342", "3009")</f>
      </c>
      <c r="B231" s="4" t="s">
        <f>=HYPERLINK("https://www.rossileiloes.com.br/lote/detalhe/173342", " 2 Cadeiras de Rodas Infantil e 1 Cadeira de Rodas Adulto")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1.500,00</t>
        </is>
      </c>
      <c r="F231" s="4" t="inlineStr">
        <is>
          <t>150.00</t>
        </is>
      </c>
    </row>
    <row collapsed="false" customFormat="false" customHeight="false" hidden="false" ht="12.1" outlineLevel="0" r="232">
      <c r="A232" s="5" t="s">
        <f>=HYPERLINK("https://www.rossileiloes.com.br/lote/detalhe/173345", "3010")</f>
      </c>
      <c r="B232" s="4" t="s">
        <f>=HYPERLINK("https://www.rossileiloes.com.br/lote/detalhe/173345", " Acessórios Diversos - Pós hospitalares - Vide relação em anexo. 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9.000,00</t>
        </is>
      </c>
      <c r="F232" s="4" t="inlineStr">
        <is>
          <t>200.00</t>
        </is>
      </c>
    </row>
    <row collapsed="false" customFormat="false" customHeight="false" hidden="false" ht="12.1" outlineLevel="0" r="233">
      <c r="A233" s="5" t="s">
        <f>=HYPERLINK("https://www.rossileiloes.com.br/lote/detalhe/173348", "5001")</f>
      </c>
      <c r="B233" s="4" t="s">
        <f>=HYPERLINK("https://www.rossileiloes.com.br/lote/detalhe/173348", " APROX. 5.300 KG DE TUBOS VARIADOS CONFORME ESPECIFICAÇÔES")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20.000,00</t>
        </is>
      </c>
      <c r="F233" s="4" t="inlineStr">
        <is>
          <t>250.00</t>
        </is>
      </c>
    </row>
    <row collapsed="false" customFormat="false" customHeight="false" hidden="false" ht="12.1" outlineLevel="0" r="234">
      <c r="A234" s="5" t="s">
        <f>=HYPERLINK("https://www.rossileiloes.com.br/lote/detalhe/173349", "5002")</f>
      </c>
      <c r="B234" s="4" t="s">
        <f>=HYPERLINK("https://www.rossileiloes.com.br/lote/detalhe/173349", " APROX. 670 KG DE TIRAS, GUIAS, PERFIS E MAIS. CONFORME ESPECIFICAÇÔES")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1.800,00</t>
        </is>
      </c>
      <c r="F234" s="4" t="inlineStr">
        <is>
          <t>200.00</t>
        </is>
      </c>
    </row>
    <row collapsed="false" customFormat="false" customHeight="false" hidden="false" ht="12.1" outlineLevel="0" r="235">
      <c r="A235" s="5" t="s">
        <f>=HYPERLINK("https://www.rossileiloes.com.br/lote/detalhe/173401", "5011")</f>
      </c>
      <c r="B235" s="4" t="s">
        <f>=HYPERLINK("https://www.rossileiloes.com.br/lote/detalhe/173401", "CRISTALEIRA")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1.500,00</t>
        </is>
      </c>
      <c r="F235" s="4" t="inlineStr">
        <is>
          <t>200.00</t>
        </is>
      </c>
    </row>
    <row collapsed="false" customFormat="false" customHeight="false" hidden="false" ht="12.1" outlineLevel="0" r="236">
      <c r="A236" s="5" t="s">
        <f>=HYPERLINK("https://www.rossileiloes.com.br/lote/detalhe/173402", "5012")</f>
      </c>
      <c r="B236" s="4" t="s">
        <f>=HYPERLINK("https://www.rossileiloes.com.br/lote/detalhe/173402", "CRISTALEIRA")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1.000,00</t>
        </is>
      </c>
      <c r="F236" s="4" t="inlineStr">
        <is>
          <t>200.00</t>
        </is>
      </c>
    </row>
    <row collapsed="false" customFormat="false" customHeight="false" hidden="false" ht="12.1" outlineLevel="0" r="237">
      <c r="A237" s="5" t="s">
        <f>=HYPERLINK("https://www.rossileiloes.com.br/lote/detalhe/173403", "5013")</f>
      </c>
      <c r="B237" s="4" t="s">
        <f>=HYPERLINK("https://www.rossileiloes.com.br/lote/detalhe/173403", "CRISTALEIRA")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1.000,00</t>
        </is>
      </c>
      <c r="F237" s="4" t="inlineStr">
        <is>
          <t>200.00</t>
        </is>
      </c>
    </row>
    <row collapsed="false" customFormat="false" customHeight="false" hidden="false" ht="12.1" outlineLevel="0" r="238">
      <c r="A238" s="5" t="s">
        <f>=HYPERLINK("https://www.rossileiloes.com.br/lote/detalhe/173404", "5014")</f>
      </c>
      <c r="B238" s="4" t="s">
        <f>=HYPERLINK("https://www.rossileiloes.com.br/lote/detalhe/173404", "PRATELEIRA")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250,00</t>
        </is>
      </c>
      <c r="F238" s="4" t="inlineStr">
        <is>
          <t>50.00</t>
        </is>
      </c>
    </row>
    <row collapsed="false" customFormat="false" customHeight="false" hidden="false" ht="12.1" outlineLevel="0" r="239">
      <c r="A239" s="5" t="s">
        <f>=HYPERLINK("https://www.rossileiloes.com.br/lote/detalhe/173405", "5015")</f>
      </c>
      <c r="B239" s="4" t="s">
        <f>=HYPERLINK("https://www.rossileiloes.com.br/lote/detalhe/173405", "CADEIRA DE BALANÇO ANTIGA")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300,00</t>
        </is>
      </c>
      <c r="F239" s="4" t="inlineStr">
        <is>
          <t>100.00</t>
        </is>
      </c>
    </row>
    <row collapsed="false" customFormat="false" customHeight="false" hidden="false" ht="12.1" outlineLevel="0" r="240">
      <c r="A240" s="5" t="s">
        <f>=HYPERLINK("https://www.rossileiloes.com.br/lote/detalhe/173406", "5016")</f>
      </c>
      <c r="B240" s="4" t="s">
        <f>=HYPERLINK("https://www.rossileiloes.com.br/lote/detalhe/173406", "BALCÃO ARMÁRIO COM DUAS PORTAS")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300,00</t>
        </is>
      </c>
      <c r="F240" s="4" t="inlineStr">
        <is>
          <t>100.00</t>
        </is>
      </c>
    </row>
    <row collapsed="false" customFormat="false" customHeight="false" hidden="false" ht="12.1" outlineLevel="0" r="241">
      <c r="A241" s="5" t="s">
        <f>=HYPERLINK("https://www.rossileiloes.com.br/lote/detalhe/173407", "5017")</f>
      </c>
      <c r="B241" s="4" t="s">
        <f>=HYPERLINK("https://www.rossileiloes.com.br/lote/detalhe/173407", "CABIDEIRO ANTIGO")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300,00</t>
        </is>
      </c>
      <c r="F241" s="4" t="inlineStr">
        <is>
          <t>100.00</t>
        </is>
      </c>
    </row>
    <row collapsed="false" customFormat="false" customHeight="false" hidden="false" ht="12.1" outlineLevel="0" r="242">
      <c r="A242" s="5" t="s">
        <f>=HYPERLINK("https://www.rossileiloes.com.br/lote/detalhe/173410", "5018")</f>
      </c>
      <c r="B242" s="4" t="s">
        <f>=HYPERLINK("https://www.rossileiloes.com.br/lote/detalhe/173410", " BARRIL DE 200 LITROS")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500,00</t>
        </is>
      </c>
      <c r="F242" s="4" t="inlineStr">
        <is>
          <t>200.00</t>
        </is>
      </c>
    </row>
    <row collapsed="false" customFormat="false" customHeight="false" hidden="false" ht="12.1" outlineLevel="0" r="243">
      <c r="A243" s="5" t="s">
        <f>=HYPERLINK("https://www.rossileiloes.com.br/lote/detalhe/173415", "5019")</f>
      </c>
      <c r="B243" s="4" t="s">
        <f>=HYPERLINK("https://www.rossileiloes.com.br/lote/detalhe/173415", " BARRIL DE 200 LITROS")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500,00</t>
        </is>
      </c>
      <c r="F243" s="4" t="inlineStr">
        <is>
          <t>200.00</t>
        </is>
      </c>
    </row>
    <row collapsed="false" customFormat="false" customHeight="false" hidden="false" ht="12.1" outlineLevel="0" r="244">
      <c r="A244" s="5" t="s">
        <f>=HYPERLINK("https://www.rossileiloes.com.br/lote/detalhe/173413", "5020")</f>
      </c>
      <c r="B244" s="4" t="s">
        <f>=HYPERLINK("https://www.rossileiloes.com.br/lote/detalhe/173413", " BARRIL DE 200 LITROS")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500,00</t>
        </is>
      </c>
      <c r="F244" s="4" t="inlineStr">
        <is>
          <t>200.00</t>
        </is>
      </c>
    </row>
    <row collapsed="false" customFormat="false" customHeight="false" hidden="false" ht="12.1" outlineLevel="0" r="245">
      <c r="A245" s="5" t="s">
        <f>=HYPERLINK("https://www.rossileiloes.com.br/lote/detalhe/173408", "5021")</f>
      </c>
      <c r="B245" s="4" t="s">
        <f>=HYPERLINK("https://www.rossileiloes.com.br/lote/detalhe/173408", " BARRIL DE 200 LITROS")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500,00</t>
        </is>
      </c>
      <c r="F245" s="4" t="inlineStr">
        <is>
          <t>200.00</t>
        </is>
      </c>
    </row>
    <row collapsed="false" customFormat="false" customHeight="false" hidden="false" ht="12.1" outlineLevel="0" r="246">
      <c r="A246" s="5" t="s">
        <f>=HYPERLINK("https://www.rossileiloes.com.br/lote/detalhe/173411", "5022")</f>
      </c>
      <c r="B246" s="4" t="s">
        <f>=HYPERLINK("https://www.rossileiloes.com.br/lote/detalhe/173411", " BARRIL DE 200 LITROS")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500,00</t>
        </is>
      </c>
      <c r="F246" s="4" t="inlineStr">
        <is>
          <t>200.00</t>
        </is>
      </c>
    </row>
    <row collapsed="false" customFormat="false" customHeight="false" hidden="false" ht="12.1" outlineLevel="0" r="247">
      <c r="A247" s="5" t="s">
        <f>=HYPERLINK("https://www.rossileiloes.com.br/lote/detalhe/173417", "5023")</f>
      </c>
      <c r="B247" s="4" t="s">
        <f>=HYPERLINK("https://www.rossileiloes.com.br/lote/detalhe/173417", " BARRIL DE 200 LITROS")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500,00</t>
        </is>
      </c>
      <c r="F247" s="4" t="inlineStr">
        <is>
          <t>200.00</t>
        </is>
      </c>
    </row>
    <row collapsed="false" customFormat="false" customHeight="false" hidden="false" ht="12.1" outlineLevel="0" r="248">
      <c r="A248" s="5" t="s">
        <f>=HYPERLINK("https://www.rossileiloes.com.br/lote/detalhe/173416", "5024")</f>
      </c>
      <c r="B248" s="4" t="s">
        <f>=HYPERLINK("https://www.rossileiloes.com.br/lote/detalhe/173416", " BARRIL DE 200 LITROS")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500,00</t>
        </is>
      </c>
      <c r="F248" s="4" t="inlineStr">
        <is>
          <t>200.00</t>
        </is>
      </c>
    </row>
    <row collapsed="false" customFormat="false" customHeight="false" hidden="false" ht="12.1" outlineLevel="0" r="249">
      <c r="A249" s="5" t="s">
        <f>=HYPERLINK("https://www.rossileiloes.com.br/lote/detalhe/173409", "5025")</f>
      </c>
      <c r="B249" s="4" t="s">
        <f>=HYPERLINK("https://www.rossileiloes.com.br/lote/detalhe/173409", " BARRIL DE 200 LITROS")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500,00</t>
        </is>
      </c>
      <c r="F249" s="4" t="inlineStr">
        <is>
          <t>200.00</t>
        </is>
      </c>
    </row>
    <row collapsed="false" customFormat="false" customHeight="false" hidden="false" ht="12.1" outlineLevel="0" r="250">
      <c r="A250" s="5" t="s">
        <f>=HYPERLINK("https://www.rossileiloes.com.br/lote/detalhe/173412", "5026")</f>
      </c>
      <c r="B250" s="4" t="s">
        <f>=HYPERLINK("https://www.rossileiloes.com.br/lote/detalhe/173412", " BARRIL DE 200 LITROS")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500,00</t>
        </is>
      </c>
      <c r="F250" s="4" t="inlineStr">
        <is>
          <t>200.00</t>
        </is>
      </c>
    </row>
    <row collapsed="false" customFormat="false" customHeight="false" hidden="false" ht="12.1" outlineLevel="0" r="251">
      <c r="A251" s="5" t="s">
        <f>=HYPERLINK("https://www.rossileiloes.com.br/lote/detalhe/173414", "5027")</f>
      </c>
      <c r="B251" s="4" t="s">
        <f>=HYPERLINK("https://www.rossileiloes.com.br/lote/detalhe/173414", " BARRIL DE 200 LITROS")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500,00</t>
        </is>
      </c>
      <c r="F251" s="4" t="inlineStr">
        <is>
          <t>200.00</t>
        </is>
      </c>
    </row>
    <row collapsed="false" customFormat="false" customHeight="false" hidden="false" ht="12.1" outlineLevel="0" r="252">
      <c r="A252" s="5" t="s">
        <f>=HYPERLINK("https://www.rossileiloes.com.br/lote/detalhe/173424", "6001")</f>
      </c>
      <c r="B252" s="4" t="s">
        <f>=HYPERLINK("https://www.rossileiloes.com.br/lote/detalhe/173424", " Motocompressor de Ar MCV 076 220V 24lts./22kg")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300,00</t>
        </is>
      </c>
      <c r="F252" s="4" t="inlineStr">
        <is>
          <t>150.00</t>
        </is>
      </c>
    </row>
    <row collapsed="false" customFormat="false" customHeight="false" hidden="false" ht="12.1" outlineLevel="0" r="253">
      <c r="A253" s="5" t="s">
        <f>=HYPERLINK("https://www.rossileiloes.com.br/lote/detalhe/173422", "6002")</f>
      </c>
      <c r="B253" s="4" t="s">
        <f>=HYPERLINK("https://www.rossileiloes.com.br/lote/detalhe/173422", " 2 unidades de Bebedouro Elétrico para garrafão. 220V 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250,00</t>
        </is>
      </c>
      <c r="F253" s="4" t="inlineStr">
        <is>
          <t>150.00</t>
        </is>
      </c>
    </row>
    <row collapsed="false" customFormat="false" customHeight="false" hidden="false" ht="12.1" outlineLevel="0" r="254">
      <c r="A254" s="5" t="s">
        <f>=HYPERLINK("https://www.rossileiloes.com.br/lote/detalhe/173419", "6003")</f>
      </c>
      <c r="B254" s="4" t="s">
        <f>=HYPERLINK("https://www.rossileiloes.com.br/lote/detalhe/173419", " Aprox. 25 Reatores Diversos")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500,00</t>
        </is>
      </c>
      <c r="F254" s="4" t="inlineStr">
        <is>
          <t>150.00</t>
        </is>
      </c>
    </row>
    <row collapsed="false" customFormat="false" customHeight="false" hidden="false" ht="12.1" outlineLevel="0" r="255">
      <c r="A255" s="5" t="s">
        <f>=HYPERLINK("https://www.rossileiloes.com.br/lote/detalhe/173418", "6004")</f>
      </c>
      <c r="B255" s="4" t="s">
        <f>=HYPERLINK("https://www.rossileiloes.com.br/lote/detalhe/173418", " 3 Máquinas de Solda ESAB")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500,00</t>
        </is>
      </c>
      <c r="F255" s="4" t="inlineStr">
        <is>
          <t>150.00</t>
        </is>
      </c>
    </row>
    <row collapsed="false" customFormat="false" customHeight="false" hidden="false" ht="12.1" outlineLevel="0" r="256">
      <c r="A256" s="5" t="s">
        <f>=HYPERLINK("https://www.rossileiloes.com.br/lote/detalhe/173421", "6005")</f>
      </c>
      <c r="B256" s="4" t="s">
        <f>=HYPERLINK("https://www.rossileiloes.com.br/lote/detalhe/173421", " 07 unidades de Esmerilhadeira de 7" e 01 Esmerilhadeira de 4.1/2"")</f>
      </c>
      <c r="C256" s="4" t="inlineStr">
        <is>
          <t>Vendido</t>
        </is>
      </c>
      <c r="D256" s="4" t="inlineStr">
        <is>
          <t>1</t>
        </is>
      </c>
      <c r="E256" s="5" t="inlineStr">
        <is>
          <t>500,00</t>
        </is>
      </c>
      <c r="F256" s="4" t="inlineStr">
        <is>
          <t>150.00</t>
        </is>
      </c>
    </row>
    <row collapsed="false" customFormat="false" customHeight="false" hidden="false" ht="12.1" outlineLevel="0" r="257">
      <c r="A257" s="5" t="s">
        <f>=HYPERLINK("https://www.rossileiloes.com.br/lote/detalhe/173420", "6006")</f>
      </c>
      <c r="B257" s="4" t="s">
        <f>=HYPERLINK("https://www.rossileiloes.com.br/lote/detalhe/173420", " Retífica Longa")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50,00</t>
        </is>
      </c>
      <c r="F257" s="4" t="inlineStr">
        <is>
          <t>150.00</t>
        </is>
      </c>
    </row>
    <row collapsed="false" customFormat="false" customHeight="false" hidden="false" ht="12.1" outlineLevel="0" r="258">
      <c r="A258" s="5" t="s">
        <f>=HYPERLINK("https://www.rossileiloes.com.br/lote/detalhe/173423", "6007")</f>
      </c>
      <c r="B258" s="4" t="s">
        <f>=HYPERLINK("https://www.rossileiloes.com.br/lote/detalhe/173423", " 7 Caixas de Ferramenta Sanfonadas")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150,00</t>
        </is>
      </c>
      <c r="F258" s="4" t="inlineStr">
        <is>
          <t>150.00</t>
        </is>
      </c>
    </row>
    <row collapsed="false" customFormat="false" customHeight="false" hidden="false" ht="12.1" outlineLevel="0" r="259">
      <c r="A259" s="5" t="s">
        <f>=HYPERLINK("https://www.rossileiloes.com.br/lote/detalhe/173425", "6009")</f>
      </c>
      <c r="B259" s="4" t="s">
        <f>=HYPERLINK("https://www.rossileiloes.com.br/lote/detalhe/173425", "Unidade hidráulica para testes / conserto de servivalvulas, válvulas direcionais e válvulas reguladoras de pressão   p= 210bar - 80litros")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12.000,00</t>
        </is>
      </c>
      <c r="F25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2026-06-28T00:51:46.00Z</dcterms:created>
  <dc:creator>Tellks Tecnologia</dc:creator>
  <cp:revision>0</cp:revision>
</cp:coreProperties>
</file>