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GRANDE LEILÃO DE PEÇAS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17/03/2022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=HYPERLINK("https://www.rossileiloes.com.br/lote/detalhe/118532", "000")</f>
      </c>
      <c r="B11" s="4" t="s">
        <f>=HYPERLINK("https://www.rossileiloes.com.br/lote/detalhe/118532", " [ LOTE ÚNICO ] Aprox. 1.020.000 QUILOS de LOTE DE PEÇAS E COMPONENTES PARA EQUIPAMENTOS CATERPILLAR / KOMASTU / CASE / VOLVO E OUTROS")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3,50</t>
        </is>
      </c>
      <c r="F11" s="4" t="inlineStr">
        <is>
          <t>0.02</t>
        </is>
      </c>
    </row>
    <row collapsed="false" customFormat="false" customHeight="false" hidden="false" ht="12.1" outlineLevel="0" r="12">
      <c r="A12" s="5" t="s">
        <f>=HYPERLINK("https://www.rossileiloes.com.br/lote/detalhe/118533", "001")</f>
      </c>
      <c r="B12" s="4" t="s">
        <f>=HYPERLINK("https://www.rossileiloes.com.br/lote/detalhe/118533", " [ LANCES POR KG ][ VÍDEO ] Aprox. 10.000 KG de COROAS DE GIRO CATERPILLAR / KOMATSU / HYUNDAI / VOLVO E OUTROS")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3,50</t>
        </is>
      </c>
      <c r="F12" s="4" t="inlineStr">
        <is>
          <t>0.10</t>
        </is>
      </c>
    </row>
    <row collapsed="false" customFormat="false" customHeight="false" hidden="false" ht="12.1" outlineLevel="0" r="13">
      <c r="A13" s="5" t="s">
        <f>=HYPERLINK("https://www.rossileiloes.com.br/lote/detalhe/118544", "002")</f>
      </c>
      <c r="B13" s="4" t="s">
        <f>=HYPERLINK("https://www.rossileiloes.com.br/lote/detalhe/118544", " [ LANCES POR KG ][ VÍDEO ] Aprox. 15.000 KG de SAPATAS E MATERIAIS DE DESGATES CATERPILLAR/KOMATSU/HYUNDAI E OUTROS")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3,00</t>
        </is>
      </c>
      <c r="F13" s="4" t="inlineStr">
        <is>
          <t>0.10</t>
        </is>
      </c>
    </row>
    <row collapsed="false" customFormat="false" customHeight="false" hidden="false" ht="12.1" outlineLevel="0" r="14">
      <c r="A14" s="5" t="s">
        <f>=HYPERLINK("https://www.rossileiloes.com.br/lote/detalhe/118538", "003")</f>
      </c>
      <c r="B14" s="4" t="s">
        <f>=HYPERLINK("https://www.rossileiloes.com.br/lote/detalhe/118538", " [ LANCES POR KG ][ VÍDEO ] Aprox. 10.000 KG de MATERIAL ELETRICOS TOMADAS, DIJUNTORES, CHAVES START E OUTROS")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2,00</t>
        </is>
      </c>
      <c r="F14" s="4" t="inlineStr">
        <is>
          <t>0.10</t>
        </is>
      </c>
    </row>
    <row collapsed="false" customFormat="false" customHeight="false" hidden="false" ht="12.1" outlineLevel="0" r="15">
      <c r="A15" s="5" t="s">
        <f>=HYPERLINK("https://www.rossileiloes.com.br/lote/detalhe/118535", "004")</f>
      </c>
      <c r="B15" s="4" t="s">
        <f>=HYPERLINK("https://www.rossileiloes.com.br/lote/detalhe/118535", " [ LANCES POR KG ][ VÍDEO ] Aprox. 10.000 KG de CAPA SECAS, PTO e VOLANTE DE MOTORES CATERPILLAR/KOMATSU/ E OUTROS")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3,00</t>
        </is>
      </c>
      <c r="F15" s="4" t="inlineStr">
        <is>
          <t>0.10</t>
        </is>
      </c>
    </row>
    <row collapsed="false" customFormat="false" customHeight="false" hidden="false" ht="12.1" outlineLevel="0" r="16">
      <c r="A16" s="5" t="s">
        <f>=HYPERLINK("https://www.rossileiloes.com.br/lote/detalhe/118529", "005")</f>
      </c>
      <c r="B16" s="4" t="s">
        <f>=HYPERLINK("https://www.rossileiloes.com.br/lote/detalhe/118529", " [ LANCES POR KG ][ VÍDEO ] Aprox. 10.000 KG de CONVERSORES DE TORQUE CATERPILLAR/ KOMATSU/CASE/VOLVO E OUTROS")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6,50</t>
        </is>
      </c>
      <c r="F16" s="4" t="inlineStr">
        <is>
          <t>0.10</t>
        </is>
      </c>
    </row>
    <row collapsed="false" customFormat="false" customHeight="false" hidden="false" ht="12.1" outlineLevel="0" r="17">
      <c r="A17" s="5" t="s">
        <f>=HYPERLINK("https://www.rossileiloes.com.br/lote/detalhe/118546", "006")</f>
      </c>
      <c r="B17" s="4" t="s">
        <f>=HYPERLINK("https://www.rossileiloes.com.br/lote/detalhe/118546", " [ LANCES POR KG ][ VÍDEO ] Aprox. 20.000 KG de TRANSMISSÕES PA CARREGADEIRAS, MOTONIVELADORAS E ROLOS COMPACTADORES")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6,00</t>
        </is>
      </c>
      <c r="F17" s="4" t="inlineStr">
        <is>
          <t>0.10</t>
        </is>
      </c>
    </row>
    <row collapsed="false" customFormat="false" customHeight="false" hidden="false" ht="12.1" outlineLevel="0" r="18">
      <c r="A18" s="5" t="s">
        <f>=HYPERLINK("https://www.rossileiloes.com.br/lote/detalhe/118539", "007")</f>
      </c>
      <c r="B18" s="4" t="s">
        <f>=HYPERLINK("https://www.rossileiloes.com.br/lote/detalhe/118539", " [ LANCES POR KG ][ VÍDEO ] Aprox. 20.000 KG de TRANSMISSÕES TRATOR ESTEIRA MOTOSCRAPER")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6,00</t>
        </is>
      </c>
      <c r="F18" s="4" t="inlineStr">
        <is>
          <t>0.10</t>
        </is>
      </c>
    </row>
    <row collapsed="false" customFormat="false" customHeight="false" hidden="false" ht="12.1" outlineLevel="0" r="19">
      <c r="A19" s="5" t="s">
        <f>=HYPERLINK("https://www.rossileiloes.com.br/lote/detalhe/118545", "008")</f>
      </c>
      <c r="B19" s="4" t="s">
        <f>=HYPERLINK("https://www.rossileiloes.com.br/lote/detalhe/118545", " [ LANCES POR KG ][ VÍDEOS ] Aprox. 10.000 KG de RADIADORES LEVE")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10,00</t>
        </is>
      </c>
      <c r="F19" s="4" t="inlineStr">
        <is>
          <t>0.10</t>
        </is>
      </c>
    </row>
    <row collapsed="false" customFormat="false" customHeight="false" hidden="false" ht="12.1" outlineLevel="0" r="20">
      <c r="A20" s="5" t="s">
        <f>=HYPERLINK("https://www.rossileiloes.com.br/lote/detalhe/118528", "009")</f>
      </c>
      <c r="B20" s="4" t="s">
        <f>=HYPERLINK("https://www.rossileiloes.com.br/lote/detalhe/118528", " [ LANCES POR KG ][ VÍDEO ] Aprox. 20.000 KG de RADIADORES PESADOS COM MÁSCARAS E PROTETORES")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5,00</t>
        </is>
      </c>
      <c r="F20" s="4" t="inlineStr">
        <is>
          <t>0.10</t>
        </is>
      </c>
    </row>
    <row collapsed="false" customFormat="false" customHeight="false" hidden="false" ht="12.1" outlineLevel="0" r="21">
      <c r="A21" s="5" t="s">
        <f>=HYPERLINK("https://www.rossileiloes.com.br/lote/detalhe/118549", "010")</f>
      </c>
      <c r="B21" s="4" t="s">
        <f>=HYPERLINK("https://www.rossileiloes.com.br/lote/detalhe/118549", " [ LANCES POR KG ][ VÍDEO ] Aprox. 10.000 KG de MOTORES PARCIAS CATERPILLAR, CUMMINS, MERCEDES, SCANIA, VOLVO E OUTROS")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3,00</t>
        </is>
      </c>
      <c r="F21" s="4" t="inlineStr">
        <is>
          <t>0.10</t>
        </is>
      </c>
    </row>
    <row collapsed="false" customFormat="false" customHeight="false" hidden="false" ht="12.1" outlineLevel="0" r="22">
      <c r="A22" s="5" t="s">
        <f>=HYPERLINK("https://www.rossileiloes.com.br/lote/detalhe/118542", "011")</f>
      </c>
      <c r="B22" s="4" t="s">
        <f>=HYPERLINK("https://www.rossileiloes.com.br/lote/detalhe/118542", " [ LANCES POR KG ][ VÍDEO ] Aprox. 8.000 KG de VIRABREQUINS E COMANDOS DE VÁLVULAS")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4,00</t>
        </is>
      </c>
      <c r="F22" s="4" t="inlineStr">
        <is>
          <t>0.10</t>
        </is>
      </c>
    </row>
    <row collapsed="false" customFormat="false" customHeight="false" hidden="false" ht="12.1" outlineLevel="0" r="23">
      <c r="A23" s="5" t="s">
        <f>=HYPERLINK("https://www.rossileiloes.com.br/lote/detalhe/118543", "012")</f>
      </c>
      <c r="B23" s="4" t="s">
        <f>=HYPERLINK("https://www.rossileiloes.com.br/lote/detalhe/118543", " [ LANCES POR KG ] Aprox. 15.000 KG de MOTORES CATERPILLAR, VOLVO, CUMMINS, SCANIA E OUTROS")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12,00</t>
        </is>
      </c>
      <c r="F23" s="4" t="inlineStr">
        <is>
          <t>0.10</t>
        </is>
      </c>
    </row>
    <row collapsed="false" customFormat="false" customHeight="false" hidden="false" ht="12.1" outlineLevel="0" r="24">
      <c r="A24" s="5" t="s">
        <f>=HYPERLINK("https://www.rossileiloes.com.br/lote/detalhe/118531", "013")</f>
      </c>
      <c r="B24" s="4" t="s">
        <f>=HYPERLINK("https://www.rossileiloes.com.br/lote/detalhe/118531", " [ LANCES POR KG ] Aprox. 15.000 KG de MATERIAL INDUSTRIAL")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1,50</t>
        </is>
      </c>
      <c r="F24" s="4" t="inlineStr">
        <is>
          <t>0.10</t>
        </is>
      </c>
    </row>
    <row collapsed="false" customFormat="false" customHeight="false" hidden="false" ht="12.1" outlineLevel="0" r="25">
      <c r="A25" s="5" t="s">
        <f>=HYPERLINK("https://www.rossileiloes.com.br/lote/detalhe/118550", "014")</f>
      </c>
      <c r="B25" s="4" t="s">
        <f>=HYPERLINK("https://www.rossileiloes.com.br/lote/detalhe/118550", " [ LANCES POR KG ] Aprox. 10.000 KG de BLOCOS PARA MOTORES")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1,50</t>
        </is>
      </c>
      <c r="F25" s="4" t="inlineStr">
        <is>
          <t>0.10</t>
        </is>
      </c>
    </row>
    <row collapsed="false" customFormat="false" customHeight="false" hidden="false" ht="12.1" outlineLevel="0" r="26">
      <c r="A26" s="5" t="s">
        <f>=HYPERLINK("https://www.rossileiloes.com.br/lote/detalhe/118547", "015")</f>
      </c>
      <c r="B26" s="4" t="s">
        <f>=HYPERLINK("https://www.rossileiloes.com.br/lote/detalhe/118547", " [ LANCES POR KG ] Aprox. 10.000 KG de CABECOTES PARA MOTORES")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3,50</t>
        </is>
      </c>
      <c r="F26" s="4" t="inlineStr">
        <is>
          <t>0.10</t>
        </is>
      </c>
    </row>
    <row collapsed="false" customFormat="false" customHeight="false" hidden="false" ht="12.1" outlineLevel="0" r="27">
      <c r="A27" s="5" t="s">
        <f>=HYPERLINK("https://www.rossileiloes.com.br/lote/detalhe/118540", "016")</f>
      </c>
      <c r="B27" s="4" t="s">
        <f>=HYPERLINK("https://www.rossileiloes.com.br/lote/detalhe/118540", " [ LANCES POR KG ][ VÍDEO ] Aprox. 4.000 KG de CARTER DE OLEO PARA MOTORES")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2,00</t>
        </is>
      </c>
      <c r="F27" s="4" t="inlineStr">
        <is>
          <t>0.10</t>
        </is>
      </c>
    </row>
    <row collapsed="false" customFormat="false" customHeight="false" hidden="false" ht="12.1" outlineLevel="0" r="28">
      <c r="A28" s="5" t="s">
        <f>=HYPERLINK("https://www.rossileiloes.com.br/lote/detalhe/118530", "017")</f>
      </c>
      <c r="B28" s="4" t="s">
        <f>=HYPERLINK("https://www.rossileiloes.com.br/lote/detalhe/118530", " [ LANCES POR KG ] Aprox. 15.000 KG de RODAS PARA EQUIPAMENTOS DIVEROS AROS DE 16 A 25")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2,50</t>
        </is>
      </c>
      <c r="F28" s="4" t="inlineStr">
        <is>
          <t>0.10</t>
        </is>
      </c>
    </row>
    <row collapsed="false" customFormat="false" customHeight="false" hidden="false" ht="12.1" outlineLevel="0" r="29">
      <c r="A29" s="5" t="s">
        <f>=HYPERLINK("https://www.rossileiloes.com.br/lote/detalhe/118536", "018")</f>
      </c>
      <c r="B29" s="4" t="s">
        <f>=HYPERLINK("https://www.rossileiloes.com.br/lote/detalhe/118536", " [ LANCES POR KG ] Aprox. 5.000 KG de BOMBAS HIDRAULICAS DIVERSAS")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10,00</t>
        </is>
      </c>
      <c r="F29" s="4" t="inlineStr">
        <is>
          <t>0.10</t>
        </is>
      </c>
    </row>
    <row collapsed="false" customFormat="false" customHeight="false" hidden="false" ht="12.1" outlineLevel="0" r="30">
      <c r="A30" s="5" t="s">
        <f>=HYPERLINK("https://www.rossileiloes.com.br/lote/detalhe/118548", "019")</f>
      </c>
      <c r="B30" s="4" t="s">
        <f>=HYPERLINK("https://www.rossileiloes.com.br/lote/detalhe/118548", " [ LANCES POR KG ] Aprox. 2.000 KG de BOMBAS INJETORAS DIVERSAS")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10,00</t>
        </is>
      </c>
      <c r="F30" s="4" t="inlineStr">
        <is>
          <t>0.10</t>
        </is>
      </c>
    </row>
    <row collapsed="false" customFormat="false" customHeight="false" hidden="false" ht="12.1" outlineLevel="0" r="31">
      <c r="A31" s="5" t="s">
        <f>=HYPERLINK("https://www.rossileiloes.com.br/lote/detalhe/118537", "020")</f>
      </c>
      <c r="B31" s="4" t="s">
        <f>=HYPERLINK("https://www.rossileiloes.com.br/lote/detalhe/118537", " [ LANCES POR KG ][ VÍDEO ] Aprox. 20.000 KG de COMANDO FINAL PARA TRATORES DE ESTEIRAS FILEIRA 1")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2,50</t>
        </is>
      </c>
      <c r="F31" s="4" t="inlineStr">
        <is>
          <t>0.10</t>
        </is>
      </c>
    </row>
    <row collapsed="false" customFormat="false" customHeight="false" hidden="false" ht="12.1" outlineLevel="0" r="32">
      <c r="A32" s="5" t="s">
        <f>=HYPERLINK("https://www.rossileiloes.com.br/lote/detalhe/118525", "021")</f>
      </c>
      <c r="B32" s="4" t="s">
        <f>=HYPERLINK("https://www.rossileiloes.com.br/lote/detalhe/118525", " [ LANCES POR KG ] Aprox. 20.000 KG de COMANDO FINAL PARA TRATORES DE ESTEIRAS FILEIRA 2")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2,50</t>
        </is>
      </c>
      <c r="F32" s="4" t="inlineStr">
        <is>
          <t>0.10</t>
        </is>
      </c>
    </row>
    <row collapsed="false" customFormat="false" customHeight="false" hidden="false" ht="12.1" outlineLevel="0" r="33">
      <c r="A33" s="5" t="s">
        <f>=HYPERLINK("https://www.rossileiloes.com.br/lote/detalhe/118541", "022")</f>
      </c>
      <c r="B33" s="4" t="s">
        <f>=HYPERLINK("https://www.rossileiloes.com.br/lote/detalhe/118541", " [ LANCES POR KG ] Aprox. 15.000 KG de COMANDOS HIDRALICOS DIVERSOS FILEIRA 1")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5,00</t>
        </is>
      </c>
      <c r="F33" s="4" t="inlineStr">
        <is>
          <t>0.10</t>
        </is>
      </c>
    </row>
    <row collapsed="false" customFormat="false" customHeight="false" hidden="false" ht="12.1" outlineLevel="0" r="34">
      <c r="A34" s="5" t="s">
        <f>=HYPERLINK("https://www.rossileiloes.com.br/lote/detalhe/118534", "023")</f>
      </c>
      <c r="B34" s="4" t="s">
        <f>=HYPERLINK("https://www.rossileiloes.com.br/lote/detalhe/118534", " [ LANCES POR KG ] Aprox. 15.000 KG de COMANDOS HIDRALICOS DIVERSOS FILEIRA 2")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5,00</t>
        </is>
      </c>
      <c r="F34" s="4" t="inlineStr">
        <is>
          <t>0.10</t>
        </is>
      </c>
    </row>
    <row collapsed="false" customFormat="false" customHeight="false" hidden="false" ht="12.1" outlineLevel="0" r="35">
      <c r="A35" s="5" t="s">
        <f>=HYPERLINK("https://www.rossileiloes.com.br/lote/detalhe/118526", "024")</f>
      </c>
      <c r="B35" s="4" t="s">
        <f>=HYPERLINK("https://www.rossileiloes.com.br/lote/detalhe/118526", " [ LANCES POR KG ] Aprox. 20.000 KG de REDUTORES DE TRAÇÃO COM MOTORES HIDRAULICOS PARA ESCAVADEIRAS")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5,00</t>
        </is>
      </c>
      <c r="F35" s="4" t="inlineStr">
        <is>
          <t>0.10</t>
        </is>
      </c>
    </row>
    <row collapsed="false" customFormat="false" customHeight="false" hidden="false" ht="12.1" outlineLevel="0" r="36">
      <c r="A36" s="5" t="s">
        <f>=HYPERLINK("https://www.rossileiloes.com.br/lote/detalhe/118527", "025")</f>
      </c>
      <c r="B36" s="4" t="s">
        <f>=HYPERLINK("https://www.rossileiloes.com.br/lote/detalhe/118527", " [ LANCES POR KG ] Aprox. 10.000 KG de BOMBAS HIDRAULICAS E SWIVER PARA ESCAVADEIRAS")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5,00</t>
        </is>
      </c>
      <c r="F36" s="4" t="inlineStr">
        <is>
          <t>0.10</t>
        </is>
      </c>
    </row>
    <row collapsed="false" customFormat="false" customHeight="false" hidden="false" ht="12.1" outlineLevel="0" r="37">
      <c r="A37" s="5" t="s">
        <f>=HYPERLINK("https://www.rossileiloes.com.br/lote/detalhe/118551", "026")</f>
      </c>
      <c r="B37" s="4" t="s">
        <f>=HYPERLINK("https://www.rossileiloes.com.br/lote/detalhe/118551", " [ LANCES POR KG ][ VÍDEOS ] Aprox. 10.000 KG de ESCAPAMENTOS E CARCAÇAS PARA PRE FILTROS")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3,00</t>
        </is>
      </c>
      <c r="F37" s="4" t="inlineStr">
        <is>
          <t>0.10</t>
        </is>
      </c>
    </row>
    <row collapsed="false" customFormat="false" customHeight="false" hidden="false" ht="12.1" outlineLevel="0" r="38">
      <c r="A38" s="5" t="s">
        <f>=HYPERLINK("https://www.rossileiloes.com.br/lote/detalhe/118552", "027")</f>
      </c>
      <c r="B38" s="4" t="s">
        <f>=HYPERLINK("https://www.rossileiloes.com.br/lote/detalhe/118552", " [ LANCES POR KG ][ VÍDEO ] Aprox. 60.000 KG de PINOS, BUCHAS E PARAFUSOS")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2,00</t>
        </is>
      </c>
      <c r="F38" s="4" t="inlineStr">
        <is>
          <t>0.10</t>
        </is>
      </c>
    </row>
    <row collapsed="false" customFormat="false" customHeight="false" hidden="false" ht="12.1" outlineLevel="0" r="39">
      <c r="A39" s="5" t="s">
        <f>=HYPERLINK("https://www.rossileiloes.com.br/lote/detalhe/118553", "028")</f>
      </c>
      <c r="B39" s="4" t="s">
        <f>=HYPERLINK("https://www.rossileiloes.com.br/lote/detalhe/118553", " [ LANCES POR KG ][ VÍDEO ] Aprox. 12.000 KG de PISTÕES HIDRÁULICOS (FILEIRA 1)")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2,00</t>
        </is>
      </c>
      <c r="F39" s="4" t="inlineStr">
        <is>
          <t>0.10</t>
        </is>
      </c>
    </row>
    <row collapsed="false" customFormat="false" customHeight="false" hidden="false" ht="12.1" outlineLevel="0" r="40">
      <c r="A40" s="5" t="s">
        <f>=HYPERLINK("https://www.rossileiloes.com.br/lote/detalhe/118555", "029")</f>
      </c>
      <c r="B40" s="4" t="s">
        <f>=HYPERLINK("https://www.rossileiloes.com.br/lote/detalhe/118555", " [ LANCES POR KG ][ VÍDEOS ] Aprox. 30.000 KG de PISTÕES HIDRÁULICOS (FILEIRA 2)")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2,00</t>
        </is>
      </c>
      <c r="F40" s="4" t="inlineStr">
        <is>
          <t>0.10</t>
        </is>
      </c>
    </row>
    <row collapsed="false" customFormat="false" customHeight="false" hidden="false" ht="12.1" outlineLevel="0" r="41">
      <c r="A41" s="5" t="s">
        <f>=HYPERLINK("https://www.rossileiloes.com.br/lote/detalhe/118556", "030")</f>
      </c>
      <c r="B41" s="4" t="s">
        <f>=HYPERLINK("https://www.rossileiloes.com.br/lote/detalhe/118556", " [ LANCES POR KG ][ VÍDEO ] Aprox. 25.000 KG de PISTÕES HIDRÁULICOS (FILEIRA 3)")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2,00</t>
        </is>
      </c>
      <c r="F41" s="4" t="inlineStr">
        <is>
          <t>0.10</t>
        </is>
      </c>
    </row>
    <row collapsed="false" customFormat="false" customHeight="false" hidden="false" ht="12.1" outlineLevel="0" r="42">
      <c r="A42" s="5" t="s">
        <f>=HYPERLINK("https://www.rossileiloes.com.br/lote/detalhe/118557", "031")</f>
      </c>
      <c r="B42" s="4" t="s">
        <f>=HYPERLINK("https://www.rossileiloes.com.br/lote/detalhe/118557", " [ LANCES POR KG ][ VÍDEO ] Aprox. 30.000 KG de PISTÕES HIDRÁULICOS (FILEIRA 4)")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2,00</t>
        </is>
      </c>
      <c r="F42" s="4" t="inlineStr">
        <is>
          <t>0.10</t>
        </is>
      </c>
    </row>
    <row collapsed="false" customFormat="false" customHeight="false" hidden="false" ht="12.1" outlineLevel="0" r="43">
      <c r="A43" s="5" t="s">
        <f>=HYPERLINK("https://www.rossileiloes.com.br/lote/detalhe/118554", "032")</f>
      </c>
      <c r="B43" s="4" t="s">
        <f>=HYPERLINK("https://www.rossileiloes.com.br/lote/detalhe/118554", " [ LANCES POR KG ][ VÍDEO ] Aprox. 20.000 KG de TANQUES PARA EQUIPAMENTOS EM GERAL TANQUES HIDRAULICOS E COMBUSTIVEL.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1,50</t>
        </is>
      </c>
      <c r="F43" s="4" t="inlineStr">
        <is>
          <t>0.10</t>
        </is>
      </c>
    </row>
    <row collapsed="false" customFormat="false" customHeight="false" hidden="false" ht="12.1" outlineLevel="0" r="44">
      <c r="A44" s="5" t="s">
        <f>=HYPERLINK("https://www.rossileiloes.com.br/lote/detalhe/118560", "033")</f>
      </c>
      <c r="B44" s="4" t="s">
        <f>=HYPERLINK("https://www.rossileiloes.com.br/lote/detalhe/118560", " [ LANCES POR KG ] Aprox. 20.000 KG de CABINES PARA EQUIPAMENTOS FILEIRA 1")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2,00</t>
        </is>
      </c>
      <c r="F44" s="4" t="inlineStr">
        <is>
          <t>0.10</t>
        </is>
      </c>
    </row>
    <row collapsed="false" customFormat="false" customHeight="false" hidden="false" ht="12.1" outlineLevel="0" r="45">
      <c r="A45" s="5" t="s">
        <f>=HYPERLINK("https://www.rossileiloes.com.br/lote/detalhe/118559", "034")</f>
      </c>
      <c r="B45" s="4" t="s">
        <f>=HYPERLINK("https://www.rossileiloes.com.br/lote/detalhe/118559", " [ LANCES POR KG ][ VÍDEO ] Aprox. 20.000 KG de CABINES PARA EQUIPAMENTOS (FILEIRA 2)")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2,00</t>
        </is>
      </c>
      <c r="F45" s="4" t="inlineStr">
        <is>
          <t>0.10</t>
        </is>
      </c>
    </row>
    <row collapsed="false" customFormat="false" customHeight="false" hidden="false" ht="12.1" outlineLevel="0" r="46">
      <c r="A46" s="5" t="s">
        <f>=HYPERLINK("https://www.rossileiloes.com.br/lote/detalhe/118561", "035")</f>
      </c>
      <c r="B46" s="4" t="s">
        <f>=HYPERLINK("https://www.rossileiloes.com.br/lote/detalhe/118561", " [ LANCES POR KG ][ VÍDEO ] Aprox. 20.000 KG de CABINES PARA EQUIPAMENTOS FILEIRA 3")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2,00</t>
        </is>
      </c>
      <c r="F46" s="4" t="inlineStr">
        <is>
          <t>0.10</t>
        </is>
      </c>
    </row>
    <row collapsed="false" customFormat="false" customHeight="false" hidden="false" ht="12.1" outlineLevel="0" r="47">
      <c r="A47" s="5" t="s">
        <f>=HYPERLINK("https://www.rossileiloes.com.br/lote/detalhe/118564", "036")</f>
      </c>
      <c r="B47" s="4" t="s">
        <f>=HYPERLINK("https://www.rossileiloes.com.br/lote/detalhe/118564", " [ LANCES POR KG ][ VÍDEO ] Aprox. 20.000 KG de LATARIAS PARA ESCAVADEIRAS, PÁ CARREGADEIRAS, TRATOR DE ESTEIRAS E OUTROS")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1,50</t>
        </is>
      </c>
      <c r="F47" s="4" t="inlineStr">
        <is>
          <t>0.10</t>
        </is>
      </c>
    </row>
    <row collapsed="false" customFormat="false" customHeight="false" hidden="false" ht="12.1" outlineLevel="0" r="48">
      <c r="A48" s="5" t="s">
        <f>=HYPERLINK("https://www.rossileiloes.com.br/lote/detalhe/118562", "037")</f>
      </c>
      <c r="B48" s="4" t="s">
        <f>=HYPERLINK("https://www.rossileiloes.com.br/lote/detalhe/118562", " [ LANCES POR KG ][ VÍDEO ] Aprox. 2.000 KG de CARDANS")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4,00</t>
        </is>
      </c>
      <c r="F48" s="4" t="inlineStr">
        <is>
          <t>0.10</t>
        </is>
      </c>
    </row>
    <row collapsed="false" customFormat="false" customHeight="false" hidden="false" ht="12.1" outlineLevel="0" r="49">
      <c r="A49" s="5" t="s">
        <f>=HYPERLINK("https://www.rossileiloes.com.br/lote/detalhe/118558", "038")</f>
      </c>
      <c r="B49" s="4" t="s">
        <f>=HYPERLINK("https://www.rossileiloes.com.br/lote/detalhe/118558", " [ LANCES POR KG ][ VÍDEO ]  Aprox. 20.000 KG de BIELAS, H, ARTICULADORES E OUTROS")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1,50</t>
        </is>
      </c>
      <c r="F49" s="4" t="inlineStr">
        <is>
          <t>0.10</t>
        </is>
      </c>
    </row>
    <row collapsed="false" customFormat="false" customHeight="false" hidden="false" ht="12.1" outlineLevel="0" r="50">
      <c r="A50" s="5" t="s">
        <f>=HYPERLINK("https://www.rossileiloes.com.br/lote/detalhe/118563", "039")</f>
      </c>
      <c r="B50" s="4" t="s">
        <f>=HYPERLINK("https://www.rossileiloes.com.br/lote/detalhe/118563", " [ LANCES POR KG ][ VÍDEO ] Aprox. 30.000 KG de DIFERENCIAS PARA PÁ CARREGADEIRAS VARIAS MARCAS (FILEIRA 1)")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2,00</t>
        </is>
      </c>
      <c r="F50" s="4" t="inlineStr">
        <is>
          <t>0.10</t>
        </is>
      </c>
    </row>
    <row collapsed="false" customFormat="false" customHeight="false" hidden="false" ht="12.1" outlineLevel="0" r="51">
      <c r="A51" s="5" t="s">
        <f>=HYPERLINK("https://www.rossileiloes.com.br/lote/detalhe/118565", "040")</f>
      </c>
      <c r="B51" s="4" t="s">
        <f>=HYPERLINK("https://www.rossileiloes.com.br/lote/detalhe/118565", " [ LANCES POR KG ][ VÍDEO ] Aprox. 30.000 KG de DIFERENCIAS PARA PÁ CARREGADEIRAS VÁRIAS MARCAS (FILEIRA 2)")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2,00</t>
        </is>
      </c>
      <c r="F51" s="4" t="inlineStr">
        <is>
          <t>0.10</t>
        </is>
      </c>
    </row>
    <row collapsed="false" customFormat="false" customHeight="false" hidden="false" ht="12.1" outlineLevel="0" r="52">
      <c r="A52" s="5" t="s">
        <f>=HYPERLINK("https://www.rossileiloes.com.br/lote/detalhe/118569", "041")</f>
      </c>
      <c r="B52" s="4" t="s">
        <f>=HYPERLINK("https://www.rossileiloes.com.br/lote/detalhe/118569", " [ LANCES POR KG ] Aprox. 20.000 KG de PECAS PARA DIFERENCIAL E COMANDO FINAL MOTONIVELADORA CATERPILLAR 120H")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7,00</t>
        </is>
      </c>
      <c r="F52" s="4" t="inlineStr">
        <is>
          <t>0.10</t>
        </is>
      </c>
    </row>
    <row collapsed="false" customFormat="false" customHeight="false" hidden="false" ht="12.1" outlineLevel="0" r="53">
      <c r="A53" s="5" t="s">
        <f>=HYPERLINK("https://www.rossileiloes.com.br/lote/detalhe/118566", "042")</f>
      </c>
      <c r="B53" s="4" t="s">
        <f>=HYPERLINK("https://www.rossileiloes.com.br/lote/detalhe/118566", " [ LANCES POR KG ][ VÍDEO ] Aprox. 10.000 KG de PECAS PARA DIFERENCIAL 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2,00</t>
        </is>
      </c>
      <c r="F53" s="4" t="inlineStr">
        <is>
          <t>0.10</t>
        </is>
      </c>
    </row>
    <row collapsed="false" customFormat="false" customHeight="false" hidden="false" ht="12.1" outlineLevel="0" r="54">
      <c r="A54" s="5" t="s">
        <f>=HYPERLINK("https://www.rossileiloes.com.br/lote/detalhe/118567", "043")</f>
      </c>
      <c r="B54" s="4" t="s">
        <f>=HYPERLINK("https://www.rossileiloes.com.br/lote/detalhe/118567", " [ LANCES POR KG ][ VÍDEO ] Aprox. 30.000 KG de ROLETES PARA EQUIPAMENTOS DIVERSOS")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2,00</t>
        </is>
      </c>
      <c r="F54" s="4" t="inlineStr">
        <is>
          <t>0.10</t>
        </is>
      </c>
    </row>
    <row collapsed="false" customFormat="false" customHeight="false" hidden="false" ht="12.1" outlineLevel="0" r="55">
      <c r="A55" s="5" t="s">
        <f>=HYPERLINK("https://www.rossileiloes.com.br/lote/detalhe/118571", "044")</f>
      </c>
      <c r="B55" s="4" t="s">
        <f>=HYPERLINK("https://www.rossileiloes.com.br/lote/detalhe/118571", " [ LANCES POR KG ][ VÍDEO ] Aprox. 10.000 KG de Pneus, Câmaras e Protetores.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1,50</t>
        </is>
      </c>
      <c r="F55" s="4" t="inlineStr">
        <is>
          <t>0.10</t>
        </is>
      </c>
    </row>
    <row collapsed="false" customFormat="false" customHeight="false" hidden="false" ht="12.1" outlineLevel="0" r="56">
      <c r="A56" s="5" t="s">
        <f>=HYPERLINK("https://www.rossileiloes.com.br/lote/detalhe/118568", "045")</f>
      </c>
      <c r="B56" s="4" t="s">
        <f>=HYPERLINK("https://www.rossileiloes.com.br/lote/detalhe/118568", " [ LANCES POR KG ][ VÍDEO ] Aprox. 3.000 KG de Bancos e assentos")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2,00</t>
        </is>
      </c>
      <c r="F56" s="4" t="inlineStr">
        <is>
          <t>0.10</t>
        </is>
      </c>
    </row>
    <row collapsed="false" customFormat="false" customHeight="false" hidden="false" ht="12.1" outlineLevel="0" r="57">
      <c r="A57" s="5" t="s">
        <f>=HYPERLINK("https://www.rossileiloes.com.br/lote/detalhe/118570", "046")</f>
      </c>
      <c r="B57" s="4" t="s">
        <f>=HYPERLINK("https://www.rossileiloes.com.br/lote/detalhe/118570", " [ LANCES POR KG ][ VÍDEO ] Aprox. 3.000 KG de FILTROS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4,00</t>
        </is>
      </c>
      <c r="F57" s="4" t="inlineStr">
        <is>
          <t>0.10</t>
        </is>
      </c>
    </row>
    <row collapsed="false" customFormat="false" customHeight="false" hidden="false" ht="12.1" outlineLevel="0" r="58">
      <c r="A58" s="5" t="s">
        <f>=HYPERLINK("https://www.rossileiloes.com.br/lote/detalhe/119460", "047")</f>
      </c>
      <c r="B58" s="4" t="s">
        <f>=HYPERLINK("https://www.rossileiloes.com.br/lote/detalhe/119460", " [ LANCES POR KG ] Aprox. 1.500 KG de COLUNAS, CAIXAS DE DIREÇÃO E VOLANTE")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8,00</t>
        </is>
      </c>
      <c r="F58" s="4" t="inlineStr">
        <is>
          <t>0.10</t>
        </is>
      </c>
    </row>
    <row collapsed="false" customFormat="false" customHeight="false" hidden="false" ht="12.1" outlineLevel="0" r="59">
      <c r="A59" s="5" t="s">
        <f>=HYPERLINK("https://www.rossileiloes.com.br/lote/detalhe/119464", "048")</f>
      </c>
      <c r="B59" s="4" t="s">
        <f>=HYPERLINK("https://www.rossileiloes.com.br/lote/detalhe/119464", " [ LANCES POR KG ] Aprox. 25.000 KG de CAÇAMBAS E CONCHAS PARA PÁ CARREGADEIRAS E ESCAVADEIRAS")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2,00</t>
        </is>
      </c>
      <c r="F59" s="4" t="inlineStr">
        <is>
          <t>0.10</t>
        </is>
      </c>
    </row>
    <row collapsed="false" customFormat="false" customHeight="false" hidden="false" ht="12.1" outlineLevel="0" r="60">
      <c r="A60" s="5" t="s">
        <f>=HYPERLINK("https://www.rossileiloes.com.br/lote/detalhe/119463", "049")</f>
      </c>
      <c r="B60" s="4" t="s">
        <f>=HYPERLINK("https://www.rossileiloes.com.br/lote/detalhe/119463", " [ LANCES POR KG ][ VÍDEO ] Aprox. 12.000 KG de H PARA PÁ CARREGADEIRAS E RETROESCAVADEIRAS")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2,00</t>
        </is>
      </c>
      <c r="F60" s="4" t="inlineStr">
        <is>
          <t>0.10</t>
        </is>
      </c>
    </row>
    <row collapsed="false" customFormat="false" customHeight="false" hidden="false" ht="12.1" outlineLevel="0" r="61">
      <c r="A61" s="5" t="s">
        <f>=HYPERLINK("https://www.rossileiloes.com.br/lote/detalhe/119462", "050")</f>
      </c>
      <c r="B61" s="4" t="s">
        <f>=HYPERLINK("https://www.rossileiloes.com.br/lote/detalhe/119462", " [ LANCES POR KG ] Aprox. 10.000 KG de LÂMINAS E U PARA TRATORES DE ESTEIRA")</f>
      </c>
      <c r="C61" s="4" t="inlineStr">
        <is>
          <t>Não vendido</t>
        </is>
      </c>
      <c r="D61" s="4" t="inlineStr">
        <is>
          <t>2</t>
        </is>
      </c>
      <c r="E61" s="5" t="inlineStr">
        <is>
          <t>1,60</t>
        </is>
      </c>
      <c r="F61" s="4" t="inlineStr">
        <is>
          <t>0.10</t>
        </is>
      </c>
    </row>
    <row collapsed="false" customFormat="false" customHeight="false" hidden="false" ht="12.1" outlineLevel="0" r="62">
      <c r="A62" s="5" t="s">
        <f>=HYPERLINK("https://www.rossileiloes.com.br/lote/detalhe/119465", "051")</f>
      </c>
      <c r="B62" s="4" t="s">
        <f>=HYPERLINK("https://www.rossileiloes.com.br/lote/detalhe/119465", " [ LANCES POR KG ][ VÍDEO ] Aprox. 30.000 KG de TANDEM, EIXOS, TRANSMISSÕES E CIRCULOS PARA MOTONIVELADORAS CATERPILLAR E HUBER")</f>
      </c>
      <c r="C62" s="4" t="inlineStr">
        <is>
          <t>Não vendido</t>
        </is>
      </c>
      <c r="D62" s="4" t="inlineStr">
        <is>
          <t>4</t>
        </is>
      </c>
      <c r="E62" s="5" t="inlineStr">
        <is>
          <t>1,80</t>
        </is>
      </c>
      <c r="F62" s="4" t="inlineStr">
        <is>
          <t>0.10</t>
        </is>
      </c>
    </row>
    <row collapsed="false" customFormat="false" customHeight="false" hidden="false" ht="12.1" outlineLevel="0" r="63">
      <c r="A63" s="5" t="s">
        <f>=HYPERLINK("https://www.rossileiloes.com.br/lote/detalhe/119461", "052")</f>
      </c>
      <c r="B63" s="4" t="s">
        <f>=HYPERLINK("https://www.rossileiloes.com.br/lote/detalhe/119461", " [ LANCES POR KG ][ VÍDEO ] Aprox. 5.000 KG de MATERIAS DIVERSOS PARA LIMPEZA")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1,00</t>
        </is>
      </c>
      <c r="F63" s="4" t="inlineStr">
        <is>
          <t>0.10</t>
        </is>
      </c>
    </row>
    <row collapsed="false" customFormat="false" customHeight="false" hidden="false" ht="12.1" outlineLevel="0" r="64">
      <c r="A64" s="5" t="s">
        <f>=HYPERLINK("https://www.rossileiloes.com.br/lote/detalhe/119466", "053")</f>
      </c>
      <c r="B64" s="4" t="s">
        <f>=HYPERLINK("https://www.rossileiloes.com.br/lote/detalhe/119466", " [ LANCES POR KG ] Aprox. 3.000 KG de TORRES COM E SEM PISTÕES PARA EMPILHADEIRAS")</f>
      </c>
      <c r="C64" s="4" t="inlineStr">
        <is>
          <t>Não vendido</t>
        </is>
      </c>
      <c r="D64" s="4" t="inlineStr">
        <is>
          <t>2</t>
        </is>
      </c>
      <c r="E64" s="5" t="inlineStr">
        <is>
          <t>1,60</t>
        </is>
      </c>
      <c r="F64" s="4" t="inlineStr">
        <is>
          <t>0.10</t>
        </is>
      </c>
    </row>
    <row collapsed="false" customFormat="false" customHeight="false" hidden="false" ht="12.1" outlineLevel="0" r="65">
      <c r="A65" s="5" t="s">
        <f>=HYPERLINK("https://www.rossileiloes.com.br/lote/detalhe/119469", "054")</f>
      </c>
      <c r="B65" s="4" t="s">
        <f>=HYPERLINK("https://www.rossileiloes.com.br/lote/detalhe/119469", " [ LANCES POR KG ] Aprox. 5.000 KG de CHAPAS DE 1,5 A 4 POL")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1,60</t>
        </is>
      </c>
      <c r="F65" s="4" t="inlineStr">
        <is>
          <t>0.10</t>
        </is>
      </c>
    </row>
    <row collapsed="false" customFormat="false" customHeight="false" hidden="false" ht="12.1" outlineLevel="0" r="66">
      <c r="A66" s="5" t="s">
        <f>=HYPERLINK("https://www.rossileiloes.com.br/lote/detalhe/119470", "055")</f>
      </c>
      <c r="B66" s="4" t="s">
        <f>=HYPERLINK("https://www.rossileiloes.com.br/lote/detalhe/119470", " [ LANCES POR KG ][ VÍDEO ] Aprox. 10.000 KG de ESTEIRAS PARA TRATORES DE ESTEIRA")</f>
      </c>
      <c r="C66" s="4" t="inlineStr">
        <is>
          <t>Não vendido</t>
        </is>
      </c>
      <c r="D66" s="4" t="inlineStr">
        <is>
          <t>2</t>
        </is>
      </c>
      <c r="E66" s="5" t="inlineStr">
        <is>
          <t>1,60</t>
        </is>
      </c>
      <c r="F66" s="4" t="inlineStr">
        <is>
          <t>0.10</t>
        </is>
      </c>
    </row>
    <row collapsed="false" customFormat="false" customHeight="false" hidden="false" ht="12.1" outlineLevel="0" r="67">
      <c r="A67" s="5" t="s">
        <f>=HYPERLINK("https://www.rossileiloes.com.br/lote/detalhe/119467", "056")</f>
      </c>
      <c r="B67" s="4" t="s">
        <f>=HYPERLINK("https://www.rossileiloes.com.br/lote/detalhe/119467", " [ LANCES POR KG ][ VÍDEO ] Aprox. 15.000 KG de TRUCK, RABICHOS, MOLAS E BALANÇAS PARA TRATORES E ESCAVADEIRAS")</f>
      </c>
      <c r="C67" s="4" t="inlineStr">
        <is>
          <t>Não vendido</t>
        </is>
      </c>
      <c r="D67" s="4" t="inlineStr">
        <is>
          <t>2</t>
        </is>
      </c>
      <c r="E67" s="5" t="inlineStr">
        <is>
          <t>1,60</t>
        </is>
      </c>
      <c r="F67" s="4" t="inlineStr">
        <is>
          <t>0.10</t>
        </is>
      </c>
    </row>
    <row collapsed="false" customFormat="false" customHeight="false" hidden="false" ht="12.1" outlineLevel="0" r="68">
      <c r="A68" s="5" t="s">
        <f>=HYPERLINK("https://www.rossileiloes.com.br/lote/detalhe/119468", "057")</f>
      </c>
      <c r="B68" s="4" t="s">
        <f>=HYPERLINK("https://www.rossileiloes.com.br/lote/detalhe/119468", " [ LANCES POR KG ][ VÍDEO ] Aprox. 2.000 KG de PATOLAS ESTABILIZADORAS PARA RETROESCAVADEIRAS")</f>
      </c>
      <c r="C68" s="4" t="inlineStr">
        <is>
          <t>Não vendido</t>
        </is>
      </c>
      <c r="D68" s="4" t="inlineStr">
        <is>
          <t>2</t>
        </is>
      </c>
      <c r="E68" s="5" t="inlineStr">
        <is>
          <t>1,60</t>
        </is>
      </c>
      <c r="F68" s="4" t="inlineStr">
        <is>
          <t>0.10</t>
        </is>
      </c>
    </row>
    <row collapsed="false" customFormat="false" customHeight="false" hidden="false" ht="12.1" outlineLevel="0" r="69">
      <c r="A69" s="5" t="s">
        <f>=HYPERLINK("https://www.rossileiloes.com.br/lote/detalhe/119471", "058")</f>
      </c>
      <c r="B69" s="4" t="s">
        <f>=HYPERLINK("https://www.rossileiloes.com.br/lote/detalhe/119471", " [ LANCES POR KG ][ VÍDEO ] Aprox. 8.000 KG de RODAS GUIAS PARA TRATORES DE ESTEIRA E ESCAVADEIRAS")</f>
      </c>
      <c r="C69" s="4" t="inlineStr">
        <is>
          <t>Não vendido</t>
        </is>
      </c>
      <c r="D69" s="4" t="inlineStr">
        <is>
          <t>4</t>
        </is>
      </c>
      <c r="E69" s="5" t="inlineStr">
        <is>
          <t>1,80</t>
        </is>
      </c>
      <c r="F69" s="4" t="inlineStr">
        <is>
          <t>0.10</t>
        </is>
      </c>
    </row>
    <row collapsed="false" customFormat="false" customHeight="false" hidden="false" ht="12.1" outlineLevel="0" r="70">
      <c r="A70" s="5" t="s">
        <f>=HYPERLINK("https://www.rossileiloes.com.br/lote/detalhe/119472", "059")</f>
      </c>
      <c r="B70" s="4" t="s">
        <f>=HYPERLINK("https://www.rossileiloes.com.br/lote/detalhe/119472", " [ LANCES POR KG ] Aprox. 5.000 KG de POLIAS DIVERSAS")</f>
      </c>
      <c r="C70" s="4" t="inlineStr">
        <is>
          <t>Não vendido</t>
        </is>
      </c>
      <c r="D70" s="4" t="inlineStr">
        <is>
          <t>4</t>
        </is>
      </c>
      <c r="E70" s="5" t="inlineStr">
        <is>
          <t>1,80</t>
        </is>
      </c>
      <c r="F70" s="4" t="inlineStr">
        <is>
          <t>0.10</t>
        </is>
      </c>
    </row>
    <row collapsed="false" customFormat="false" customHeight="false" hidden="false" ht="12.1" outlineLevel="0" r="71">
      <c r="A71" s="5" t="s">
        <f>=HYPERLINK("https://www.rossileiloes.com.br/lote/detalhe/119473", "060")</f>
      </c>
      <c r="B71" s="4" t="s">
        <f>=HYPERLINK("https://www.rossileiloes.com.br/lote/detalhe/119473", " [ LANCES POR KG ][ VÍDEO ] Aprox. 35.000 KG de CONTEÚDOS DA PRATELEIRA 1 PECAS DIVERSAS CATERPILLAR, RANDON, VOLVO E OUTROS")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4,00</t>
        </is>
      </c>
      <c r="F71" s="4" t="inlineStr">
        <is>
          <t>0.10</t>
        </is>
      </c>
    </row>
    <row collapsed="false" customFormat="false" customHeight="false" hidden="false" ht="12.1" outlineLevel="0" r="72">
      <c r="A72" s="5" t="s">
        <f>=HYPERLINK("https://www.rossileiloes.com.br/lote/detalhe/119474", "061")</f>
      </c>
      <c r="B72" s="4" t="s">
        <f>=HYPERLINK("https://www.rossileiloes.com.br/lote/detalhe/119474", " [ LANCES POR KG ][ VÍDEO ] Aprox. 35.000 KG de CONTEÚDOS DA PRATELEIRA 2 PEÇAS DIVERSAS CATERPILLAR, RANDON, VOLVO E OUTROS")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4,00</t>
        </is>
      </c>
      <c r="F72" s="4" t="inlineStr">
        <is>
          <t>0.10</t>
        </is>
      </c>
    </row>
    <row collapsed="false" customFormat="false" customHeight="false" hidden="false" ht="12.1" outlineLevel="0" r="73">
      <c r="A73" s="5" t="s">
        <f>=HYPERLINK("https://www.rossileiloes.com.br/lote/detalhe/119475", "062")</f>
      </c>
      <c r="B73" s="4" t="s">
        <f>=HYPERLINK("https://www.rossileiloes.com.br/lote/detalhe/119475", " [ LANCES POR KG ][ VÍDEO ] Aprox. 45.000 KG de CONTEÚDOS DA PRATELEIRA 3 PEÇAS DIVERSAS CATERPILLAR, RANDON, VOLVO E OUTROS")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4,00</t>
        </is>
      </c>
      <c r="F73" s="4" t="inlineStr">
        <is>
          <t>0.10</t>
        </is>
      </c>
    </row>
    <row collapsed="false" customFormat="false" customHeight="false" hidden="false" ht="12.1" outlineLevel="0" r="74">
      <c r="A74" s="5" t="s">
        <f>=HYPERLINK("https://www.rossileiloes.com.br/lote/detalhe/120833", "064")</f>
      </c>
      <c r="B74" s="4" t="s">
        <f>=HYPERLINK("https://www.rossileiloes.com.br/lote/detalhe/120833", "[ LANCES POR KG ] RIPPERS DIVERSOS. APROX 5.000 quilos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2,50</t>
        </is>
      </c>
      <c r="F74" s="4" t="inlineStr">
        <is>
          <t>0.20</t>
        </is>
      </c>
    </row>
    <row collapsed="false" customFormat="false" customHeight="false" hidden="false" ht="12.1" outlineLevel="0" r="75">
      <c r="A75" s="5" t="s">
        <f>=HYPERLINK("https://www.rossileiloes.com.br/lote/detalhe/120942", "065")</f>
      </c>
      <c r="B75" s="4" t="s">
        <f>=HYPERLINK("https://www.rossileiloes.com.br/lote/detalhe/120942", "[ LANCES POR KG ][ VÍDEOS ] EMPILHADEIRAS YALE DE 2,5 T, 4,0 T E 7,0 T. APROX. 20.000 QUILOS")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4,00</t>
        </is>
      </c>
      <c r="F75" s="4" t="inlineStr">
        <is>
          <t>0.10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2026-06-28T11:10:10.00Z</dcterms:created>
  <dc:creator>Tellks Tecnologia</dc:creator>
  <cp:revision>0</cp:revision>
</cp:coreProperties>
</file>