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* CAMINHÕES * IMPLEMENTOS * INDÚSTRIA * ROLL-ON * EMPILHADEIRA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03/12/2021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=HYPERLINK("https://www.rossileiloes.com.br/lote/detalhe/108078", "001")</f>
      </c>
      <c r="B11" s="4" t="s">
        <f>=HYPERLINK("https://www.rossileiloes.com.br/lote/detalhe/108078", " Plataforma de Elevação")</f>
      </c>
      <c r="C11" s="4" t="inlineStr">
        <is>
          <t>Não vendido</t>
        </is>
      </c>
      <c r="D11" s="4" t="inlineStr">
        <is>
          <t>14</t>
        </is>
      </c>
      <c r="E11" s="5" t="inlineStr">
        <is>
          <t>47.500,00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=HYPERLINK("https://www.rossileiloes.com.br/lote/detalhe/108077", "003")</f>
      </c>
      <c r="B12" s="4" t="s">
        <f>=HYPERLINK("https://www.rossileiloes.com.br/lote/detalhe/108077", " Talha elétrica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=HYPERLINK("https://www.rossileiloes.com.br/lote/detalhe/108079", "005")</f>
      </c>
      <c r="B13" s="4" t="s">
        <f>=HYPERLINK("https://www.rossileiloes.com.br/lote/detalhe/108079", " Capinadeira industrial")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=HYPERLINK("https://www.rossileiloes.com.br/lote/detalhe/108110", "006")</f>
      </c>
      <c r="B14" s="4" t="s">
        <f>=HYPERLINK("https://www.rossileiloes.com.br/lote/detalhe/108110", " [Vídeo] Torno Nardini Comendador")</f>
      </c>
      <c r="C14" s="4" t="inlineStr">
        <is>
          <t>Vendido</t>
        </is>
      </c>
      <c r="D14" s="4" t="inlineStr">
        <is>
          <t>2</t>
        </is>
      </c>
      <c r="E14" s="5" t="inlineStr">
        <is>
          <t>13.000,00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=HYPERLINK("https://www.rossileiloes.com.br/lote/detalhe/108106", "007")</f>
      </c>
      <c r="B15" s="4" t="s">
        <f>=HYPERLINK("https://www.rossileiloes.com.br/lote/detalhe/108106", " Desengrosso")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=HYPERLINK("https://www.rossileiloes.com.br/lote/detalhe/108094", "009")</f>
      </c>
      <c r="B16" s="4" t="s">
        <f>=HYPERLINK("https://www.rossileiloes.com.br/lote/detalhe/108094", " Prensa de lixo - Roll-on")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=HYPERLINK("https://www.rossileiloes.com.br/lote/detalhe/108096", "010")</f>
      </c>
      <c r="B17" s="4" t="s">
        <f>=HYPERLINK("https://www.rossileiloes.com.br/lote/detalhe/108096", " Máquina de Solda")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300,00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=HYPERLINK("https://www.rossileiloes.com.br/lote/detalhe/108102", "011")</f>
      </c>
      <c r="B18" s="4" t="s">
        <f>=HYPERLINK("https://www.rossileiloes.com.br/lote/detalhe/108102", " Ponteadeira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=HYPERLINK("https://www.rossileiloes.com.br/lote/detalhe/108108", "012")</f>
      </c>
      <c r="B19" s="4" t="s">
        <f>=HYPERLINK("https://www.rossileiloes.com.br/lote/detalhe/108108", " Máquina de Solda e Geradora 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=HYPERLINK("https://www.rossileiloes.com.br/lote/detalhe/108104", "013")</f>
      </c>
      <c r="B20" s="4" t="s">
        <f>=HYPERLINK("https://www.rossileiloes.com.br/lote/detalhe/108104", " Máquina de Solda 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=HYPERLINK("https://www.rossileiloes.com.br/lote/detalhe/108083", "014")</f>
      </c>
      <c r="B21" s="4" t="s">
        <f>=HYPERLINK("https://www.rossileiloes.com.br/lote/detalhe/108083", " Máquina de Solda")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600,00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=HYPERLINK("https://www.rossileiloes.com.br/lote/detalhe/108107", "015")</f>
      </c>
      <c r="B22" s="4" t="s">
        <f>=HYPERLINK("https://www.rossileiloes.com.br/lote/detalhe/108107", " Máquina de Solda 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=HYPERLINK("https://www.rossileiloes.com.br/lote/detalhe/108081", "016")</f>
      </c>
      <c r="B23" s="4" t="s">
        <f>=HYPERLINK("https://www.rossileiloes.com.br/lote/detalhe/108081", " [ Vídeo ] Caminhão 24.220 2009/2010 - Roll-on ")</f>
      </c>
      <c r="C23" s="4" t="inlineStr">
        <is>
          <t>Não vendido</t>
        </is>
      </c>
      <c r="D23" s="4" t="inlineStr">
        <is>
          <t>25</t>
        </is>
      </c>
      <c r="E23" s="5" t="inlineStr">
        <is>
          <t>147.500,00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=HYPERLINK("https://www.rossileiloes.com.br/lote/detalhe/108090", "017")</f>
      </c>
      <c r="B24" s="4" t="s">
        <f>=HYPERLINK("https://www.rossileiloes.com.br/lote/detalhe/108090", " Bomba")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=HYPERLINK("https://www.rossileiloes.com.br/lote/detalhe/108086", "018")</f>
      </c>
      <c r="B25" s="4" t="s">
        <f>=HYPERLINK("https://www.rossileiloes.com.br/lote/detalhe/108086", " Lote com: Aproximadamente 1.500kg de Tubo - Lances por KG")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2,50</t>
        </is>
      </c>
      <c r="F25" s="4" t="inlineStr">
        <is>
          <t>0.25</t>
        </is>
      </c>
    </row>
    <row collapsed="false" customFormat="false" customHeight="false" hidden="false" ht="12.1" outlineLevel="0" r="26">
      <c r="A26" s="5" t="s">
        <f>=HYPERLINK("https://www.rossileiloes.com.br/lote/detalhe/108098", "019")</f>
      </c>
      <c r="B26" s="4" t="s">
        <f>=HYPERLINK("https://www.rossileiloes.com.br/lote/detalhe/108098", " Perfuratriz para pedreira")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=HYPERLINK("https://www.rossileiloes.com.br/lote/detalhe/108111", "020")</f>
      </c>
      <c r="B27" s="4" t="s">
        <f>=HYPERLINK("https://www.rossileiloes.com.br/lote/detalhe/108111", " Painel de Inox")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=HYPERLINK("https://www.rossileiloes.com.br/lote/detalhe/108114", "021")</f>
      </c>
      <c r="B28" s="4" t="s">
        <f>=HYPERLINK("https://www.rossileiloes.com.br/lote/detalhe/108114", " Tanque de Diesel e gasolina")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6.000,00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=HYPERLINK("https://www.rossileiloes.com.br/lote/detalhe/108105", "022")</f>
      </c>
      <c r="B29" s="4" t="s">
        <f>=HYPERLINK("https://www.rossileiloes.com.br/lote/detalhe/108105", " Caçamba Rosseti")</f>
      </c>
      <c r="C29" s="4" t="inlineStr">
        <is>
          <t>Não vendido</t>
        </is>
      </c>
      <c r="D29" s="4" t="inlineStr">
        <is>
          <t>3</t>
        </is>
      </c>
      <c r="E29" s="5" t="inlineStr">
        <is>
          <t>6.500,00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=HYPERLINK("https://www.rossileiloes.com.br/lote/detalhe/108095", "023")</f>
      </c>
      <c r="B30" s="4" t="s">
        <f>=HYPERLINK("https://www.rossileiloes.com.br/lote/detalhe/108095", " Tanque de Aproximadamente 4 mil litros")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=HYPERLINK("https://www.rossileiloes.com.br/lote/detalhe/108084", "024")</f>
      </c>
      <c r="B31" s="4" t="s">
        <f>=HYPERLINK("https://www.rossileiloes.com.br/lote/detalhe/108084", " Retífica")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7.000,00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=HYPERLINK("https://www.rossileiloes.com.br/lote/detalhe/108103", "026")</f>
      </c>
      <c r="B32" s="4" t="s">
        <f>=HYPERLINK("https://www.rossileiloes.com.br/lote/detalhe/108103", " Talha 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=HYPERLINK("https://www.rossileiloes.com.br/lote/detalhe/108080", "027")</f>
      </c>
      <c r="B33" s="4" t="s">
        <f>=HYPERLINK("https://www.rossileiloes.com.br/lote/detalhe/108080", " Redutor")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=HYPERLINK("https://www.rossileiloes.com.br/lote/detalhe/108113", "028")</f>
      </c>
      <c r="B34" s="4" t="s">
        <f>=HYPERLINK("https://www.rossileiloes.com.br/lote/detalhe/108113", " Gerador")</f>
      </c>
      <c r="C34" s="4" t="inlineStr">
        <is>
          <t>Não vendido</t>
        </is>
      </c>
      <c r="D34" s="4" t="inlineStr">
        <is>
          <t>9</t>
        </is>
      </c>
      <c r="E34" s="5" t="inlineStr">
        <is>
          <t>1.300,00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=HYPERLINK("https://www.rossileiloes.com.br/lote/detalhe/108093", "029")</f>
      </c>
      <c r="B35" s="4" t="s">
        <f>=HYPERLINK("https://www.rossileiloes.com.br/lote/detalhe/108093", " Guincho de Obra")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=HYPERLINK("https://www.rossileiloes.com.br/lote/detalhe/108087", "030")</f>
      </c>
      <c r="B36" s="4" t="s">
        <f>=HYPERLINK("https://www.rossileiloes.com.br/lote/detalhe/108087", " Gerador")</f>
      </c>
      <c r="C36" s="4" t="inlineStr">
        <is>
          <t>Não vendido</t>
        </is>
      </c>
      <c r="D36" s="4" t="inlineStr">
        <is>
          <t>6</t>
        </is>
      </c>
      <c r="E36" s="5" t="inlineStr">
        <is>
          <t>1.750,00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=HYPERLINK("https://www.rossileiloes.com.br/lote/detalhe/108112", "031")</f>
      </c>
      <c r="B37" s="4" t="s">
        <f>=HYPERLINK("https://www.rossileiloes.com.br/lote/detalhe/108112", " Gerador")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=HYPERLINK("https://www.rossileiloes.com.br/lote/detalhe/108099", "032")</f>
      </c>
      <c r="B38" s="4" t="s">
        <f>=HYPERLINK("https://www.rossileiloes.com.br/lote/detalhe/108099", " Exaustor")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=HYPERLINK("https://www.rossileiloes.com.br/lote/detalhe/108088", "034")</f>
      </c>
      <c r="B39" s="4" t="s">
        <f>=HYPERLINK("https://www.rossileiloes.com.br/lote/detalhe/108088", " Prensa")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=HYPERLINK("https://www.rossileiloes.com.br/lote/detalhe/108092", "035")</f>
      </c>
      <c r="B40" s="4" t="s">
        <f>=HYPERLINK("https://www.rossileiloes.com.br/lote/detalhe/108092", " Sucata de Prensa")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=HYPERLINK("https://www.rossileiloes.com.br/lote/detalhe/108082", "036")</f>
      </c>
      <c r="B41" s="4" t="s">
        <f>=HYPERLINK("https://www.rossileiloes.com.br/lote/detalhe/108082", " Conjunto Hidráulico")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2.000,00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=HYPERLINK("https://www.rossileiloes.com.br/lote/detalhe/108089", "037")</f>
      </c>
      <c r="B42" s="4" t="s">
        <f>=HYPERLINK("https://www.rossileiloes.com.br/lote/detalhe/108089", " Furadeira antiga")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=HYPERLINK("https://www.rossileiloes.com.br/lote/detalhe/108091", "038")</f>
      </c>
      <c r="B43" s="4" t="s">
        <f>=HYPERLINK("https://www.rossileiloes.com.br/lote/detalhe/108091", " Redutor triturador")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=HYPERLINK("https://www.rossileiloes.com.br/lote/detalhe/108085", "039")</f>
      </c>
      <c r="B44" s="4" t="s">
        <f>=HYPERLINK("https://www.rossileiloes.com.br/lote/detalhe/108085", " Bomba com motor")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=HYPERLINK("https://www.rossileiloes.com.br/lote/detalhe/108097", "040")</f>
      </c>
      <c r="B45" s="4" t="s">
        <f>=HYPERLINK("https://www.rossileiloes.com.br/lote/detalhe/108097", " Guincho para Jeep")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=HYPERLINK("https://www.rossileiloes.com.br/lote/detalhe/108109", "041")</f>
      </c>
      <c r="B46" s="4" t="s">
        <f>=HYPERLINK("https://www.rossileiloes.com.br/lote/detalhe/108109", " Unidade Hidráulica - Motor 7,5 cv")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=HYPERLINK("https://www.rossileiloes.com.br/lote/detalhe/108101", "042")</f>
      </c>
      <c r="B47" s="4" t="s">
        <f>=HYPERLINK("https://www.rossileiloes.com.br/lote/detalhe/108101", " Bomba de lavar carro")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300,00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=HYPERLINK("https://www.rossileiloes.com.br/lote/detalhe/108115", "043")</f>
      </c>
      <c r="B48" s="4" t="s">
        <f>=HYPERLINK("https://www.rossileiloes.com.br/lote/detalhe/108115", " Diferencial Iveco")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=HYPERLINK("https://www.rossileiloes.com.br/lote/detalhe/108117", "044")</f>
      </c>
      <c r="B49" s="4" t="s">
        <f>=HYPERLINK("https://www.rossileiloes.com.br/lote/detalhe/108117", " Sucatas de motor de barco")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=HYPERLINK("https://www.rossileiloes.com.br/lote/detalhe/108116", "045")</f>
      </c>
      <c r="B50" s="4" t="s">
        <f>=HYPERLINK("https://www.rossileiloes.com.br/lote/detalhe/108116", " Jogo de roda")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200,00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=HYPERLINK("https://www.rossileiloes.com.br/lote/detalhe/108119", "046")</f>
      </c>
      <c r="B51" s="4" t="s">
        <f>=HYPERLINK("https://www.rossileiloes.com.br/lote/detalhe/108119", " Jogo de roda")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=HYPERLINK("https://www.rossileiloes.com.br/lote/detalhe/108121", "047")</f>
      </c>
      <c r="B52" s="4" t="s">
        <f>=HYPERLINK("https://www.rossileiloes.com.br/lote/detalhe/108121", " Máquina de costura industrial")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=HYPERLINK("https://www.rossileiloes.com.br/lote/detalhe/108118", "048")</f>
      </c>
      <c r="B53" s="4" t="s">
        <f>=HYPERLINK("https://www.rossileiloes.com.br/lote/detalhe/108118", " Máquina de costura 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=HYPERLINK("https://www.rossileiloes.com.br/lote/detalhe/108120", "049")</f>
      </c>
      <c r="B54" s="4" t="s">
        <f>=HYPERLINK("https://www.rossileiloes.com.br/lote/detalhe/108120", " Máquina de costura")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=HYPERLINK("https://www.rossileiloes.com.br/lote/detalhe/108125", "050")</f>
      </c>
      <c r="B55" s="4" t="s">
        <f>=HYPERLINK("https://www.rossileiloes.com.br/lote/detalhe/108125", " Máquina de costura")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=HYPERLINK("https://www.rossileiloes.com.br/lote/detalhe/108122", "051")</f>
      </c>
      <c r="B56" s="4" t="s">
        <f>=HYPERLINK("https://www.rossileiloes.com.br/lote/detalhe/108122", " Lote com: 4 unidades de Tanque de caminhão")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200,00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=HYPERLINK("https://www.rossileiloes.com.br/lote/detalhe/108127", "052")</f>
      </c>
      <c r="B57" s="4" t="s">
        <f>=HYPERLINK("https://www.rossileiloes.com.br/lote/detalhe/108127", " Sucata de Motor 447")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3.500,00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=HYPERLINK("https://www.rossileiloes.com.br/lote/detalhe/108128", "053")</f>
      </c>
      <c r="B58" s="4" t="s">
        <f>=HYPERLINK("https://www.rossileiloes.com.br/lote/detalhe/108128", " Caixa ZF")</f>
      </c>
      <c r="C58" s="4" t="inlineStr">
        <is>
          <t>Não vendido</t>
        </is>
      </c>
      <c r="D58" s="4" t="inlineStr">
        <is>
          <t>3</t>
        </is>
      </c>
      <c r="E58" s="5" t="inlineStr">
        <is>
          <t>2.500,00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=HYPERLINK("https://www.rossileiloes.com.br/lote/detalhe/108123", "054")</f>
      </c>
      <c r="B59" s="4" t="s">
        <f>=HYPERLINK("https://www.rossileiloes.com.br/lote/detalhe/108123", " sucata de Motor Mercedes")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=HYPERLINK("https://www.rossileiloes.com.br/lote/detalhe/108126", "055")</f>
      </c>
      <c r="B60" s="4" t="s">
        <f>=HYPERLINK("https://www.rossileiloes.com.br/lote/detalhe/108126", " Caixa de Hilux")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=HYPERLINK("https://www.rossileiloes.com.br/lote/detalhe/108129", "056")</f>
      </c>
      <c r="B61" s="4" t="s">
        <f>=HYPERLINK("https://www.rossileiloes.com.br/lote/detalhe/108129", " Caixa ZF")</f>
      </c>
      <c r="C61" s="4" t="inlineStr">
        <is>
          <t>Vendido</t>
        </is>
      </c>
      <c r="D61" s="4" t="inlineStr">
        <is>
          <t>2</t>
        </is>
      </c>
      <c r="E61" s="5" t="inlineStr">
        <is>
          <t>1.100,00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=HYPERLINK("https://www.rossileiloes.com.br/lote/detalhe/108124", "057")</f>
      </c>
      <c r="B62" s="4" t="s">
        <f>=HYPERLINK("https://www.rossileiloes.com.br/lote/detalhe/108124", " sucata de Motor Perkins - 3 Cilindros")</f>
      </c>
      <c r="C62" s="4" t="inlineStr">
        <is>
          <t>Não vendido</t>
        </is>
      </c>
      <c r="D62" s="4" t="inlineStr">
        <is>
          <t>7</t>
        </is>
      </c>
      <c r="E62" s="5" t="inlineStr">
        <is>
          <t>2.000,00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=HYPERLINK("https://www.rossileiloes.com.br/lote/detalhe/108132", "058")</f>
      </c>
      <c r="B63" s="4" t="s">
        <f>=HYPERLINK("https://www.rossileiloes.com.br/lote/detalhe/108132", " Caixa de F350")</f>
      </c>
      <c r="C63" s="4" t="inlineStr">
        <is>
          <t>Não vendido</t>
        </is>
      </c>
      <c r="D63" s="4" t="inlineStr">
        <is>
          <t>3</t>
        </is>
      </c>
      <c r="E63" s="5" t="inlineStr">
        <is>
          <t>1.750,00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=HYPERLINK("https://www.rossileiloes.com.br/lote/detalhe/108131", "059")</f>
      </c>
      <c r="B64" s="4" t="s">
        <f>=HYPERLINK("https://www.rossileiloes.com.br/lote/detalhe/108131", " Caixa Mercedes")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=HYPERLINK("https://www.rossileiloes.com.br/lote/detalhe/108136", "060")</f>
      </c>
      <c r="B65" s="4" t="s">
        <f>=HYPERLINK("https://www.rossileiloes.com.br/lote/detalhe/108136", " Caixa 608")</f>
      </c>
      <c r="C65" s="4" t="inlineStr">
        <is>
          <t>Vendido</t>
        </is>
      </c>
      <c r="D65" s="4" t="inlineStr">
        <is>
          <t>5</t>
        </is>
      </c>
      <c r="E65" s="5" t="inlineStr">
        <is>
          <t>900,00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=HYPERLINK("https://www.rossileiloes.com.br/lote/detalhe/108135", "061")</f>
      </c>
      <c r="B66" s="4" t="s">
        <f>=HYPERLINK("https://www.rossileiloes.com.br/lote/detalhe/108135", " Caixa ZF")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=HYPERLINK("https://www.rossileiloes.com.br/lote/detalhe/108130", "062")</f>
      </c>
      <c r="B67" s="4" t="s">
        <f>=HYPERLINK("https://www.rossileiloes.com.br/lote/detalhe/108130", " Caixa")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300,00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=HYPERLINK("https://www.rossileiloes.com.br/lote/detalhe/108134", "063")</f>
      </c>
      <c r="B68" s="4" t="s">
        <f>=HYPERLINK("https://www.rossileiloes.com.br/lote/detalhe/108134", " Corpinho diferencial")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=HYPERLINK("https://www.rossileiloes.com.br/lote/detalhe/108133", "064")</f>
      </c>
      <c r="B69" s="4" t="s">
        <f>=HYPERLINK("https://www.rossileiloes.com.br/lote/detalhe/108133", " Caixa Satélite")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=HYPERLINK("https://www.rossileiloes.com.br/lote/detalhe/108150", "065")</f>
      </c>
      <c r="B70" s="4" t="s">
        <f>=HYPERLINK("https://www.rossileiloes.com.br/lote/detalhe/108150", " Lote com: Conjunto de roda  - Iveco")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100,00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=HYPERLINK("https://www.rossileiloes.com.br/lote/detalhe/108142", "066")</f>
      </c>
      <c r="B71" s="4" t="s">
        <f>=HYPERLINK("https://www.rossileiloes.com.br/lote/detalhe/108142", " Lote com: 15 Caixas plásticas")</f>
      </c>
      <c r="C71" s="4" t="inlineStr">
        <is>
          <t>Não vendido</t>
        </is>
      </c>
      <c r="D71" s="4" t="inlineStr">
        <is>
          <t>3</t>
        </is>
      </c>
      <c r="E71" s="5" t="inlineStr">
        <is>
          <t>300,00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=HYPERLINK("https://www.rossileiloes.com.br/lote/detalhe/108137", "067")</f>
      </c>
      <c r="B72" s="4" t="s">
        <f>=HYPERLINK("https://www.rossileiloes.com.br/lote/detalhe/108137", " Vibrador industrial - Apróx. 200Kg")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=HYPERLINK("https://www.rossileiloes.com.br/lote/detalhe/108145", "068")</f>
      </c>
      <c r="B73" s="4" t="s">
        <f>=HYPERLINK("https://www.rossileiloes.com.br/lote/detalhe/108145", " Bomba Inox")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=HYPERLINK("https://www.rossileiloes.com.br/lote/detalhe/108138", "069")</f>
      </c>
      <c r="B74" s="4" t="s">
        <f>=HYPERLINK("https://www.rossileiloes.com.br/lote/detalhe/108138", " Bomba Inox")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=HYPERLINK("https://www.rossileiloes.com.br/lote/detalhe/108151", "070")</f>
      </c>
      <c r="B75" s="4" t="s">
        <f>=HYPERLINK("https://www.rossileiloes.com.br/lote/detalhe/108151", " Lote com: 5 Pistões pneumáticos")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=HYPERLINK("https://www.rossileiloes.com.br/lote/detalhe/108146", "071")</f>
      </c>
      <c r="B76" s="4" t="s">
        <f>=HYPERLINK("https://www.rossileiloes.com.br/lote/detalhe/108146", " Talha 5 toneladas")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300,00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=HYPERLINK("https://www.rossileiloes.com.br/lote/detalhe/108141", "072")</f>
      </c>
      <c r="B77" s="4" t="s">
        <f>=HYPERLINK("https://www.rossileiloes.com.br/lote/detalhe/108141", " Talha 5 toneladas - sem uso ")</f>
      </c>
      <c r="C77" s="4" t="inlineStr">
        <is>
          <t>Vendido</t>
        </is>
      </c>
      <c r="D77" s="4" t="inlineStr">
        <is>
          <t>5</t>
        </is>
      </c>
      <c r="E77" s="5" t="inlineStr">
        <is>
          <t>2.000,00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=HYPERLINK("https://www.rossileiloes.com.br/lote/detalhe/108144", "073")</f>
      </c>
      <c r="B78" s="4" t="s">
        <f>=HYPERLINK("https://www.rossileiloes.com.br/lote/detalhe/108144", " Paleteira")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=HYPERLINK("https://www.rossileiloes.com.br/lote/detalhe/108140", "074")</f>
      </c>
      <c r="B79" s="4" t="s">
        <f>=HYPERLINK("https://www.rossileiloes.com.br/lote/detalhe/108140", " Equipamento Roll-on - G25")</f>
      </c>
      <c r="C79" s="4" t="inlineStr">
        <is>
          <t>Não vendido</t>
        </is>
      </c>
      <c r="D79" s="4" t="inlineStr">
        <is>
          <t>51</t>
        </is>
      </c>
      <c r="E79" s="5" t="inlineStr">
        <is>
          <t>36.500,00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=HYPERLINK("https://www.rossileiloes.com.br/lote/detalhe/108143", "075")</f>
      </c>
      <c r="B80" s="4" t="s">
        <f>=HYPERLINK("https://www.rossileiloes.com.br/lote/detalhe/108143", " Lote com: Aproximadamente 40 unidades de caneta Maçarico ")</f>
      </c>
      <c r="C80" s="4" t="inlineStr">
        <is>
          <t>Não vendido</t>
        </is>
      </c>
      <c r="D80" s="4" t="inlineStr">
        <is>
          <t>2</t>
        </is>
      </c>
      <c r="E80" s="5" t="inlineStr">
        <is>
          <t>1.100,00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=HYPERLINK("https://www.rossileiloes.com.br/lote/detalhe/108147", "076")</f>
      </c>
      <c r="B81" s="4" t="s">
        <f>=HYPERLINK("https://www.rossileiloes.com.br/lote/detalhe/108147", " Motor WEG 50cv baixa")</f>
      </c>
      <c r="C81" s="4" t="inlineStr">
        <is>
          <t>Não vendido</t>
        </is>
      </c>
      <c r="D81" s="4" t="inlineStr">
        <is>
          <t>8</t>
        </is>
      </c>
      <c r="E81" s="5" t="inlineStr">
        <is>
          <t>3.750,00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=HYPERLINK("https://www.rossileiloes.com.br/lote/detalhe/108149", "077")</f>
      </c>
      <c r="B82" s="4" t="s">
        <f>=HYPERLINK("https://www.rossileiloes.com.br/lote/detalhe/108149", " Cabine para aranha  ou maquinas")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=HYPERLINK("https://www.rossileiloes.com.br/lote/detalhe/108152", "078")</f>
      </c>
      <c r="B83" s="4" t="s">
        <f>=HYPERLINK("https://www.rossileiloes.com.br/lote/detalhe/108152", " Cabine para maquina")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=HYPERLINK("https://www.rossileiloes.com.br/lote/detalhe/108139", "079")</f>
      </c>
      <c r="B84" s="4" t="s">
        <f>=HYPERLINK("https://www.rossileiloes.com.br/lote/detalhe/108139", " Lote com: Aproximadamente 30 unidades de Mancais - diversos tamanhos")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500,00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=HYPERLINK("https://www.rossileiloes.com.br/lote/detalhe/108148", "080")</f>
      </c>
      <c r="B85" s="4" t="s">
        <f>=HYPERLINK("https://www.rossileiloes.com.br/lote/detalhe/108148", " Arado")</f>
      </c>
      <c r="C85" s="4" t="inlineStr">
        <is>
          <t>Não vendido</t>
        </is>
      </c>
      <c r="D85" s="4" t="inlineStr">
        <is>
          <t>2</t>
        </is>
      </c>
      <c r="E85" s="5" t="inlineStr">
        <is>
          <t>3.000,00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=HYPERLINK("https://www.rossileiloes.com.br/lote/detalhe/108169", "082")</f>
      </c>
      <c r="B86" s="4" t="s">
        <f>=HYPERLINK("https://www.rossileiloes.com.br/lote/detalhe/108169", " Lote com: Aproximadamente 30 unidades de cinta para Munck")</f>
      </c>
      <c r="C86" s="4" t="inlineStr">
        <is>
          <t>Não vendido</t>
        </is>
      </c>
      <c r="D86" s="4" t="inlineStr">
        <is>
          <t>3</t>
        </is>
      </c>
      <c r="E86" s="5" t="inlineStr">
        <is>
          <t>700,00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=HYPERLINK("https://www.rossileiloes.com.br/lote/detalhe/108172", "083")</f>
      </c>
      <c r="B87" s="4" t="s">
        <f>=HYPERLINK("https://www.rossileiloes.com.br/lote/detalhe/108172", " Martelete")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=HYPERLINK("https://www.rossileiloes.com.br/lote/detalhe/108173", "084")</f>
      </c>
      <c r="B88" s="4" t="s">
        <f>=HYPERLINK("https://www.rossileiloes.com.br/lote/detalhe/108173", " Lote com: Aproximadamente 50 unidades de chaves")</f>
      </c>
      <c r="C88" s="4" t="inlineStr">
        <is>
          <t>Não vendido</t>
        </is>
      </c>
      <c r="D88" s="4" t="inlineStr">
        <is>
          <t>3</t>
        </is>
      </c>
      <c r="E88" s="5" t="inlineStr">
        <is>
          <t>500,00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=HYPERLINK("https://www.rossileiloes.com.br/lote/detalhe/108157", "085")</f>
      </c>
      <c r="B89" s="4" t="s">
        <f>=HYPERLINK("https://www.rossileiloes.com.br/lote/detalhe/108157", " Lote com: 5 unidades de Lavadoras e secadoras industriais")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=HYPERLINK("https://www.rossileiloes.com.br/lote/detalhe/108175", "086")</f>
      </c>
      <c r="B90" s="4" t="s">
        <f>=HYPERLINK("https://www.rossileiloes.com.br/lote/detalhe/108175", " Peneira rotativa")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=HYPERLINK("https://www.rossileiloes.com.br/lote/detalhe/108177", "087")</f>
      </c>
      <c r="B91" s="4" t="s">
        <f>=HYPERLINK("https://www.rossileiloes.com.br/lote/detalhe/108177", " Martelete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=HYPERLINK("https://www.rossileiloes.com.br/lote/detalhe/108160", "088")</f>
      </c>
      <c r="B92" s="4" t="s">
        <f>=HYPERLINK("https://www.rossileiloes.com.br/lote/detalhe/108160", " Martelete")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500,00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=HYPERLINK("https://www.rossileiloes.com.br/lote/detalhe/108156", "089")</f>
      </c>
      <c r="B93" s="4" t="s">
        <f>=HYPERLINK("https://www.rossileiloes.com.br/lote/detalhe/108156", " Lote com: 9 unidades de Ventilador Industrial")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=HYPERLINK("https://www.rossileiloes.com.br/lote/detalhe/108180", "090")</f>
      </c>
      <c r="B94" s="4" t="s">
        <f>=HYPERLINK("https://www.rossileiloes.com.br/lote/detalhe/108180", " [Vídeo] Retro Volvo BL-70b  2013 - 4x4 bloqueio - cabinada com ar condicionado")</f>
      </c>
      <c r="C94" s="4" t="inlineStr">
        <is>
          <t>Não vendido</t>
        </is>
      </c>
      <c r="D94" s="4" t="inlineStr">
        <is>
          <t>18</t>
        </is>
      </c>
      <c r="E94" s="5" t="inlineStr">
        <is>
          <t>120.000,00</t>
        </is>
      </c>
      <c r="F94" s="4" t="inlineStr">
        <is>
          <t>2500.00</t>
        </is>
      </c>
    </row>
    <row collapsed="false" customFormat="false" customHeight="false" hidden="false" ht="12.1" outlineLevel="0" r="95">
      <c r="A95" s="5" t="s">
        <f>=HYPERLINK("https://www.rossileiloes.com.br/lote/detalhe/108159", "091")</f>
      </c>
      <c r="B95" s="4" t="s">
        <f>=HYPERLINK("https://www.rossileiloes.com.br/lote/detalhe/108159", " Peneira vibratória industrial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10.000,00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=HYPERLINK("https://www.rossileiloes.com.br/lote/detalhe/108154", "092")</f>
      </c>
      <c r="B96" s="4" t="s">
        <f>=HYPERLINK("https://www.rossileiloes.com.br/lote/detalhe/108154", " [vídeo] Escavadeira Volvo")</f>
      </c>
      <c r="C96" s="4" t="inlineStr">
        <is>
          <t>Não vendido</t>
        </is>
      </c>
      <c r="D96" s="4" t="inlineStr">
        <is>
          <t>4</t>
        </is>
      </c>
      <c r="E96" s="5" t="inlineStr">
        <is>
          <t>57.500,00</t>
        </is>
      </c>
      <c r="F96" s="4" t="inlineStr">
        <is>
          <t>2500.00</t>
        </is>
      </c>
    </row>
    <row collapsed="false" customFormat="false" customHeight="false" hidden="false" ht="12.1" outlineLevel="0" r="97">
      <c r="A97" s="5" t="s">
        <f>=HYPERLINK("https://www.rossileiloes.com.br/lote/detalhe/108164", "093")</f>
      </c>
      <c r="B97" s="4" t="s">
        <f>=HYPERLINK("https://www.rossileiloes.com.br/lote/detalhe/108164", " Prensa")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=HYPERLINK("https://www.rossileiloes.com.br/lote/detalhe/108161", "094")</f>
      </c>
      <c r="B98" s="4" t="s">
        <f>=HYPERLINK("https://www.rossileiloes.com.br/lote/detalhe/108161", " Caminhão MB 1935 - 1990/1991 - Funcionando")</f>
      </c>
      <c r="C98" s="4" t="inlineStr">
        <is>
          <t>Não vendido</t>
        </is>
      </c>
      <c r="D98" s="4" t="inlineStr">
        <is>
          <t>39</t>
        </is>
      </c>
      <c r="E98" s="5" t="inlineStr">
        <is>
          <t>40.500,00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=HYPERLINK("https://www.rossileiloes.com.br/lote/detalhe/108162", "095")</f>
      </c>
      <c r="B99" s="4" t="s">
        <f>=HYPERLINK("https://www.rossileiloes.com.br/lote/detalhe/108162", " [Veja vídeo] Trator de esteira - Fiat 4 cilindros")</f>
      </c>
      <c r="C99" s="4" t="inlineStr">
        <is>
          <t>Vendido</t>
        </is>
      </c>
      <c r="D99" s="4" t="inlineStr">
        <is>
          <t>37</t>
        </is>
      </c>
      <c r="E99" s="5" t="inlineStr">
        <is>
          <t>30.500,00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=HYPERLINK("https://www.rossileiloes.com.br/lote/detalhe/108183", "096")</f>
      </c>
      <c r="B100" s="4" t="s">
        <f>=HYPERLINK("https://www.rossileiloes.com.br/lote/detalhe/108183", " [vídeo] Pá carregadeira Cat 922 - 4 cilindros")</f>
      </c>
      <c r="C100" s="4" t="inlineStr">
        <is>
          <t>Não vendido</t>
        </is>
      </c>
      <c r="D100" s="4" t="inlineStr">
        <is>
          <t>4</t>
        </is>
      </c>
      <c r="E100" s="5" t="inlineStr">
        <is>
          <t>16.500,00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=HYPERLINK("https://www.rossileiloes.com.br/lote/detalhe/108165", "097")</f>
      </c>
      <c r="B101" s="4" t="s">
        <f>=HYPERLINK("https://www.rossileiloes.com.br/lote/detalhe/108165", "[Vídeo] -  Motoniveladora Patrol Cat 120B - 6 cilindros ")</f>
      </c>
      <c r="C101" s="4" t="inlineStr">
        <is>
          <t>Não vendido</t>
        </is>
      </c>
      <c r="D101" s="4" t="inlineStr">
        <is>
          <t>5</t>
        </is>
      </c>
      <c r="E101" s="5" t="inlineStr">
        <is>
          <t>17.000,00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=HYPERLINK("https://www.rossileiloes.com.br/lote/detalhe/108155", "098")</f>
      </c>
      <c r="B102" s="4" t="s">
        <f>=HYPERLINK("https://www.rossileiloes.com.br/lote/detalhe/108155", " Moinho martelo - Motor 20cv")</f>
      </c>
      <c r="C102" s="4" t="inlineStr">
        <is>
          <t>Não vendido</t>
        </is>
      </c>
      <c r="D102" s="4" t="inlineStr">
        <is>
          <t>4</t>
        </is>
      </c>
      <c r="E102" s="5" t="inlineStr">
        <is>
          <t>4.500,00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=HYPERLINK("https://www.rossileiloes.com.br/lote/detalhe/108181", "099")</f>
      </c>
      <c r="B103" s="4" t="s">
        <f>=HYPERLINK("https://www.rossileiloes.com.br/lote/detalhe/108181", " Sucata de empilhadeira podendo faltar peças valor")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2.000,00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=HYPERLINK("https://www.rossileiloes.com.br/lote/detalhe/108167", "100")</f>
      </c>
      <c r="B104" s="4" t="s">
        <f>=HYPERLINK("https://www.rossileiloes.com.br/lote/detalhe/108167", " Gerador cat 50 kva cabinado")</f>
      </c>
      <c r="C104" s="4" t="inlineStr">
        <is>
          <t>Não vendido</t>
        </is>
      </c>
      <c r="D104" s="4" t="inlineStr">
        <is>
          <t>17</t>
        </is>
      </c>
      <c r="E104" s="5" t="inlineStr">
        <is>
          <t>13.000,00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=HYPERLINK("https://www.rossileiloes.com.br/lote/detalhe/108182", "101")</f>
      </c>
      <c r="B105" s="4" t="s">
        <f>=HYPERLINK("https://www.rossileiloes.com.br/lote/detalhe/108182", " Britador de mandíbula - abertura da boca de aproximadamente 30 x 15")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=HYPERLINK("https://www.rossileiloes.com.br/lote/detalhe/108178", "102")</f>
      </c>
      <c r="B106" s="4" t="s">
        <f>=HYPERLINK("https://www.rossileiloes.com.br/lote/detalhe/108178", " Furadeira De bancada Radial")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8.000,00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=HYPERLINK("https://www.rossileiloes.com.br/lote/detalhe/108184", "103")</f>
      </c>
      <c r="B107" s="4" t="s">
        <f>=HYPERLINK("https://www.rossileiloes.com.br/lote/detalhe/108184", " Gerador -  aproximadamente 200 kva - motor cummins")</f>
      </c>
      <c r="C107" s="4" t="inlineStr">
        <is>
          <t>Não vendido</t>
        </is>
      </c>
      <c r="D107" s="4" t="inlineStr">
        <is>
          <t>13</t>
        </is>
      </c>
      <c r="E107" s="5" t="inlineStr">
        <is>
          <t>11.000,00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=HYPERLINK("https://www.rossileiloes.com.br/lote/detalhe/108170", "104")</f>
      </c>
      <c r="B108" s="4" t="s">
        <f>=HYPERLINK("https://www.rossileiloes.com.br/lote/detalhe/108170", " Gerador 250/275 kva  motor mwm v12 ")</f>
      </c>
      <c r="C108" s="4" t="inlineStr">
        <is>
          <t>Não vendido</t>
        </is>
      </c>
      <c r="D108" s="4" t="inlineStr">
        <is>
          <t>7</t>
        </is>
      </c>
      <c r="E108" s="5" t="inlineStr">
        <is>
          <t>8.000,00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=HYPERLINK("https://www.rossileiloes.com.br/lote/detalhe/108171", "105")</f>
      </c>
      <c r="B109" s="4" t="s">
        <f>=HYPERLINK("https://www.rossileiloes.com.br/lote/detalhe/108171", " Britador de mandíbula - 30x20 ")</f>
      </c>
      <c r="C109" s="4" t="inlineStr">
        <is>
          <t>Não vendido</t>
        </is>
      </c>
      <c r="D109" s="4" t="inlineStr">
        <is>
          <t>1</t>
        </is>
      </c>
      <c r="E109" s="5" t="inlineStr">
        <is>
          <t>10.000,00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=HYPERLINK("https://www.rossileiloes.com.br/lote/detalhe/108176", "106")</f>
      </c>
      <c r="B110" s="4" t="s">
        <f>=HYPERLINK("https://www.rossileiloes.com.br/lote/detalhe/108176", "  [vídeo] Empilhadeira clark 2,5 ton diesel")</f>
      </c>
      <c r="C110" s="4" t="inlineStr">
        <is>
          <t>Não vendido</t>
        </is>
      </c>
      <c r="D110" s="4" t="inlineStr">
        <is>
          <t>43</t>
        </is>
      </c>
      <c r="E110" s="5" t="inlineStr">
        <is>
          <t>41.000,00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=HYPERLINK("https://www.rossileiloes.com.br/lote/detalhe/108163", "107")</f>
      </c>
      <c r="B111" s="4" t="s">
        <f>=HYPERLINK("https://www.rossileiloes.com.br/lote/detalhe/108163", " Retroescavadeira cat 2003 4x2 (acompanha bomba injetora) ")</f>
      </c>
      <c r="C111" s="4" t="inlineStr">
        <is>
          <t>Não vendido</t>
        </is>
      </c>
      <c r="D111" s="4" t="inlineStr">
        <is>
          <t>53</t>
        </is>
      </c>
      <c r="E111" s="5" t="inlineStr">
        <is>
          <t>46.000,00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=HYPERLINK("https://www.rossileiloes.com.br/lote/detalhe/108174", "108")</f>
      </c>
      <c r="B112" s="4" t="s">
        <f>=HYPERLINK("https://www.rossileiloes.com.br/lote/detalhe/108174", " [Veja vídeo] Gerador cat 50 kva cabinado - ")</f>
      </c>
      <c r="C112" s="4" t="inlineStr">
        <is>
          <t>Não vendido</t>
        </is>
      </c>
      <c r="D112" s="4" t="inlineStr">
        <is>
          <t>20</t>
        </is>
      </c>
      <c r="E112" s="5" t="inlineStr">
        <is>
          <t>25.500,00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=HYPERLINK("https://www.rossileiloes.com.br/lote/detalhe/108166", "109")</f>
      </c>
      <c r="B113" s="4" t="s">
        <f>=HYPERLINK("https://www.rossileiloes.com.br/lote/detalhe/108166", " Grua Munck - Guindauto - 2010 - ECO mod. 10.000 - Duas lanças Hidráulicas  - Para reaproveitamento")</f>
      </c>
      <c r="C113" s="4" t="inlineStr">
        <is>
          <t>Não vendido</t>
        </is>
      </c>
      <c r="D113" s="4" t="inlineStr">
        <is>
          <t>3</t>
        </is>
      </c>
      <c r="E113" s="5" t="inlineStr">
        <is>
          <t>11.000,00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=HYPERLINK("https://www.rossileiloes.com.br/lote/detalhe/108185", "110")</f>
      </c>
      <c r="B114" s="4" t="s">
        <f>=HYPERLINK("https://www.rossileiloes.com.br/lote/detalhe/108185", " Moto CRF 230 ")</f>
      </c>
      <c r="C114" s="4" t="inlineStr">
        <is>
          <t>Não vendido</t>
        </is>
      </c>
      <c r="D114" s="4" t="inlineStr">
        <is>
          <t>16</t>
        </is>
      </c>
      <c r="E114" s="5" t="inlineStr">
        <is>
          <t>7.250,00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=HYPERLINK("https://www.rossileiloes.com.br/lote/detalhe/108168", "111")</f>
      </c>
      <c r="B115" s="4" t="s">
        <f>=HYPERLINK("https://www.rossileiloes.com.br/lote/detalhe/108168", " Lote com: 4 pneus de trilha com roda - 31 x 10.5 R15")</f>
      </c>
      <c r="C115" s="4" t="inlineStr">
        <is>
          <t>Não vendido</t>
        </is>
      </c>
      <c r="D115" s="4" t="inlineStr">
        <is>
          <t>3</t>
        </is>
      </c>
      <c r="E115" s="5" t="inlineStr">
        <is>
          <t>600,00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=HYPERLINK("https://www.rossileiloes.com.br/lote/detalhe/108179", "112")</f>
      </c>
      <c r="B116" s="4" t="s">
        <f>=HYPERLINK("https://www.rossileiloes.com.br/lote/detalhe/108179", "  Lote com: 4 pneus de trilha 33x12 R15 ")</f>
      </c>
      <c r="C116" s="4" t="inlineStr">
        <is>
          <t>Não vendido</t>
        </is>
      </c>
      <c r="D116" s="4" t="inlineStr">
        <is>
          <t>3</t>
        </is>
      </c>
      <c r="E116" s="5" t="inlineStr">
        <is>
          <t>500,00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=HYPERLINK("https://www.rossileiloes.com.br/lote/detalhe/108158", "113")</f>
      </c>
      <c r="B117" s="4" t="s">
        <f>=HYPERLINK("https://www.rossileiloes.com.br/lote/detalhe/108158", " Empilhadeira AUSA - cap. de carga aproximadamente 1300kg - ")</f>
      </c>
      <c r="C117" s="4" t="inlineStr">
        <is>
          <t>Não vendido</t>
        </is>
      </c>
      <c r="D117" s="4" t="inlineStr">
        <is>
          <t>5</t>
        </is>
      </c>
      <c r="E117" s="5" t="inlineStr">
        <is>
          <t>3.500,00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=HYPERLINK("https://www.rossileiloes.com.br/lote/detalhe/108271", "114")</f>
      </c>
      <c r="B118" s="4" t="s">
        <f>=HYPERLINK("https://www.rossileiloes.com.br/lote/detalhe/108271", "Moinho martelo - motor 20cv - Com controlador de velocidade  - Para reaproveitamento")</f>
      </c>
      <c r="C118" s="4" t="inlineStr">
        <is>
          <t>Não vendido</t>
        </is>
      </c>
      <c r="D118" s="4" t="inlineStr">
        <is>
          <t>2</t>
        </is>
      </c>
      <c r="E118" s="5" t="inlineStr">
        <is>
          <t>5.500,00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=HYPERLINK("https://www.rossileiloes.com.br/lote/detalhe/108415", "115")</f>
      </c>
      <c r="B119" s="4" t="s">
        <f>=HYPERLINK("https://www.rossileiloes.com.br/lote/detalhe/108415", "Redutor - 3 eixos - Para reaproveitamento")</f>
      </c>
      <c r="C119" s="4" t="inlineStr">
        <is>
          <t>Não vendido</t>
        </is>
      </c>
      <c r="D119" s="4" t="inlineStr">
        <is>
          <t>1</t>
        </is>
      </c>
      <c r="E119" s="5" t="inlineStr">
        <is>
          <t>100,00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=HYPERLINK("https://www.rossileiloes.com.br/lote/detalhe/108416", "116")</f>
      </c>
      <c r="B120" s="4" t="s">
        <f>=HYPERLINK("https://www.rossileiloes.com.br/lote/detalhe/108416", "Ventoinha de inox - Para reaproveitamento")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=HYPERLINK("https://www.rossileiloes.com.br/lote/detalhe/108750", "118")</f>
      </c>
      <c r="B121" s="4" t="s">
        <f>=HYPERLINK("https://www.rossileiloes.com.br/lote/detalhe/108750", "Lote com: 50 unidades de chaves ")</f>
      </c>
      <c r="C121" s="4" t="inlineStr">
        <is>
          <t>Não vendido</t>
        </is>
      </c>
      <c r="D121" s="4" t="inlineStr">
        <is>
          <t>3</t>
        </is>
      </c>
      <c r="E121" s="5" t="inlineStr">
        <is>
          <t>500,00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=HYPERLINK("https://www.rossileiloes.com.br/lote/detalhe/108751", "119")</f>
      </c>
      <c r="B122" s="4" t="s">
        <f>=HYPERLINK("https://www.rossileiloes.com.br/lote/detalhe/108751", "Pá carregadeira Caterpillar 924G - 2003")</f>
      </c>
      <c r="C122" s="4" t="inlineStr">
        <is>
          <t>Não vendido</t>
        </is>
      </c>
      <c r="D122" s="4" t="inlineStr">
        <is>
          <t>6</t>
        </is>
      </c>
      <c r="E122" s="5" t="inlineStr">
        <is>
          <t>75.000,00</t>
        </is>
      </c>
      <c r="F122" s="4" t="inlineStr">
        <is>
          <t>2500.00</t>
        </is>
      </c>
    </row>
    <row collapsed="false" customFormat="false" customHeight="false" hidden="false" ht="12.1" outlineLevel="0" r="123">
      <c r="A123" s="5" t="s">
        <f>=HYPERLINK("https://www.rossileiloes.com.br/lote/detalhe/108748", "120")</f>
      </c>
      <c r="B123" s="4" t="s">
        <f>=HYPERLINK("https://www.rossileiloes.com.br/lote/detalhe/108748", "Motor Mercedes 366 - funcionando  - Para reaproveitamento")</f>
      </c>
      <c r="C123" s="4" t="inlineStr">
        <is>
          <t>Não vendido</t>
        </is>
      </c>
      <c r="D123" s="4" t="inlineStr">
        <is>
          <t>6</t>
        </is>
      </c>
      <c r="E123" s="5" t="inlineStr">
        <is>
          <t>5.500,00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=HYPERLINK("https://www.rossileiloes.com.br/lote/detalhe/108747", "121")</f>
      </c>
      <c r="B124" s="4" t="s">
        <f>=HYPERLINK("https://www.rossileiloes.com.br/lote/detalhe/108747", " Eixo dianteiro Mercedes - freio a ar, - 10 furos.  - Para reaproveitamento")</f>
      </c>
      <c r="C124" s="4" t="inlineStr">
        <is>
          <t>Não vendido</t>
        </is>
      </c>
      <c r="D124" s="4" t="inlineStr">
        <is>
          <t>2</t>
        </is>
      </c>
      <c r="E124" s="5" t="inlineStr">
        <is>
          <t>600,00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=HYPERLINK("https://www.rossileiloes.com.br/lote/detalhe/108746", "122")</f>
      </c>
      <c r="B125" s="4" t="s">
        <f>=HYPERLINK("https://www.rossileiloes.com.br/lote/detalhe/108746", "Diferencial Mercedes 1114, - freio a ar -  10 furos - Para reaproveitamento")</f>
      </c>
      <c r="C125" s="4" t="inlineStr">
        <is>
          <t>Não vendido</t>
        </is>
      </c>
      <c r="D125" s="4" t="inlineStr">
        <is>
          <t>3</t>
        </is>
      </c>
      <c r="E125" s="5" t="inlineStr">
        <is>
          <t>1.500,00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=HYPERLINK("https://www.rossileiloes.com.br/lote/detalhe/108745", "123")</f>
      </c>
      <c r="B126" s="4" t="s">
        <f>=HYPERLINK("https://www.rossileiloes.com.br/lote/detalhe/108745", "Caixa Mercedes - ano aproximado 1989 - Para reaproveitamento")</f>
      </c>
      <c r="C126" s="4" t="inlineStr">
        <is>
          <t>Não vendido</t>
        </is>
      </c>
      <c r="D126" s="4" t="inlineStr">
        <is>
          <t>3</t>
        </is>
      </c>
      <c r="E126" s="5" t="inlineStr">
        <is>
          <t>1.500,00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=HYPERLINK("https://www.rossileiloes.com.br/lote/detalhe/108744", "124")</f>
      </c>
      <c r="B127" s="4" t="s">
        <f>=HYPERLINK("https://www.rossileiloes.com.br/lote/detalhe/108744", "Grua Munck - Guindauto 2010 ECO - mod. 10.000 - duas lanças hidráulicas -")</f>
      </c>
      <c r="C127" s="4" t="inlineStr">
        <is>
          <t>Não vendido</t>
        </is>
      </c>
      <c r="D127" s="4" t="inlineStr">
        <is>
          <t>5</t>
        </is>
      </c>
      <c r="E127" s="5" t="inlineStr">
        <is>
          <t>7.000,00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=HYPERLINK("https://www.rossileiloes.com.br/lote/detalhe/108749", "125")</f>
      </c>
      <c r="B128" s="4" t="s">
        <f>=HYPERLINK("https://www.rossileiloes.com.br/lote/detalhe/108749", "Lote com: 50 unidades de chaves ")</f>
      </c>
      <c r="C128" s="4" t="inlineStr">
        <is>
          <t>Não vendido</t>
        </is>
      </c>
      <c r="D128" s="4" t="inlineStr">
        <is>
          <t>2</t>
        </is>
      </c>
      <c r="E128" s="5" t="inlineStr">
        <is>
          <t>400,00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=HYPERLINK("https://www.rossileiloes.com.br/lote/detalhe/108752", "126")</f>
      </c>
      <c r="B129" s="4" t="s">
        <f>=HYPERLINK("https://www.rossileiloes.com.br/lote/detalhe/108752", "Caminhão Scania 124 P-420 - 2007/2008 - ATENÇÃO : SEM MOTOR - 2 transferências ")</f>
      </c>
      <c r="C129" s="4" t="inlineStr">
        <is>
          <t>Não vendido</t>
        </is>
      </c>
      <c r="D129" s="4" t="inlineStr">
        <is>
          <t>53</t>
        </is>
      </c>
      <c r="E129" s="5" t="inlineStr">
        <is>
          <t>46.000,00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=HYPERLINK("https://www.rossileiloes.com.br/lote/detalhe/109378", "127")</f>
      </c>
      <c r="B130" s="4" t="s">
        <f>=HYPERLINK("https://www.rossileiloes.com.br/lote/detalhe/109378", "[Vídeo] - Torno mecânico imor - 2,50 de barramento")</f>
      </c>
      <c r="C130" s="4" t="inlineStr">
        <is>
          <t>Não vendido</t>
        </is>
      </c>
      <c r="D130" s="4" t="inlineStr">
        <is>
          <t>3</t>
        </is>
      </c>
      <c r="E130" s="5" t="inlineStr">
        <is>
          <t>9.000,00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=HYPERLINK("https://www.rossileiloes.com.br/lote/detalhe/109381", "128")</f>
      </c>
      <c r="B131" s="4" t="s">
        <f>=HYPERLINK("https://www.rossileiloes.com.br/lote/detalhe/109381", "[Vídeo] - Empilhadeira Hyster Modelo H150j  Capacidade 7 toneladas ")</f>
      </c>
      <c r="C131" s="4" t="inlineStr">
        <is>
          <t>Não vendido</t>
        </is>
      </c>
      <c r="D131" s="4" t="inlineStr">
        <is>
          <t>15</t>
        </is>
      </c>
      <c r="E131" s="5" t="inlineStr">
        <is>
          <t>37.000,00</t>
        </is>
      </c>
      <c r="F131" s="4" t="inlineStr">
        <is>
          <t>500.00</t>
        </is>
      </c>
    </row>
    <row collapsed="false" customFormat="false" customHeight="false" hidden="false" ht="12.1" outlineLevel="0" r="132">
      <c r="A132" s="5" t="s">
        <f>=HYPERLINK("https://www.rossileiloes.com.br/lote/detalhe/109382", "129")</f>
      </c>
      <c r="B132" s="4" t="s">
        <f>=HYPERLINK("https://www.rossileiloes.com.br/lote/detalhe/109382", "Empilhadeira hyster H80j Capacidade 4 toneladas ")</f>
      </c>
      <c r="C132" s="4" t="inlineStr">
        <is>
          <t>Não vendido</t>
        </is>
      </c>
      <c r="D132" s="4" t="inlineStr">
        <is>
          <t>20</t>
        </is>
      </c>
      <c r="E132" s="5" t="inlineStr">
        <is>
          <t>34.500,00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=HYPERLINK("https://www.rossileiloes.com.br/lote/detalhe/109417", "130")</f>
      </c>
      <c r="B133" s="4" t="s">
        <f>=HYPERLINK("https://www.rossileiloes.com.br/lote/detalhe/109417", "Carrinho Basculante")</f>
      </c>
      <c r="C133" s="4" t="inlineStr">
        <is>
          <t>Não vendido</t>
        </is>
      </c>
      <c r="D133" s="4" t="inlineStr">
        <is>
          <t>4</t>
        </is>
      </c>
      <c r="E133" s="5" t="inlineStr">
        <is>
          <t>5.000,00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=HYPERLINK("https://www.rossileiloes.com.br/lote/detalhe/109418", "131")</f>
      </c>
      <c r="B134" s="4" t="s">
        <f>=HYPERLINK("https://www.rossileiloes.com.br/lote/detalhe/109418", "Empilhadeira  Clark CMP50SD Capacidade 5 toneladas ano 2009")</f>
      </c>
      <c r="C134" s="4" t="inlineStr">
        <is>
          <t>Não vendido</t>
        </is>
      </c>
      <c r="D134" s="4" t="inlineStr">
        <is>
          <t>89</t>
        </is>
      </c>
      <c r="E134" s="5" t="inlineStr">
        <is>
          <t>67.500,00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=HYPERLINK("https://www.rossileiloes.com.br/lote/detalhe/109664", "132")</f>
      </c>
      <c r="B135" s="4" t="s">
        <f>=HYPERLINK("https://www.rossileiloes.com.br/lote/detalhe/109664", " Patrol/ motoniveladora cat 120B motor 6 cilindros")</f>
      </c>
      <c r="C135" s="4" t="inlineStr">
        <is>
          <t>Não vendido</t>
        </is>
      </c>
      <c r="D135" s="4" t="inlineStr">
        <is>
          <t>2</t>
        </is>
      </c>
      <c r="E135" s="5" t="inlineStr">
        <is>
          <t>10.500,00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=HYPERLINK("https://www.rossileiloes.com.br/lote/detalhe/109665", "133")</f>
      </c>
      <c r="B136" s="4" t="s">
        <f>=HYPERLINK("https://www.rossileiloes.com.br/lote/detalhe/109665", "Tupia superior invicta ru50 . Atenção - retirar em Ribeirão Pires")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1.000,00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=HYPERLINK("https://www.rossileiloes.com.br/lote/detalhe/109666", "134")</f>
      </c>
      <c r="B137" s="4" t="s">
        <f>=HYPERLINK("https://www.rossileiloes.com.br/lote/detalhe/109666", "Empilhadeira Hyster - XL80 Diesel Motor Maxiun")</f>
      </c>
      <c r="C137" s="4" t="inlineStr">
        <is>
          <t>Não vendido</t>
        </is>
      </c>
      <c r="D137" s="4" t="inlineStr">
        <is>
          <t>58</t>
        </is>
      </c>
      <c r="E137" s="5" t="inlineStr">
        <is>
          <t>43.500,00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=HYPERLINK("https://www.rossileiloes.com.br/lote/detalhe/109667", "135")</f>
      </c>
      <c r="B138" s="4" t="s">
        <f>=HYPERLINK("https://www.rossileiloes.com.br/lote/detalhe/109667", " Rolo compactador  Dynapac cg 11")</f>
      </c>
      <c r="C138" s="4" t="inlineStr">
        <is>
          <t>Não vendido</t>
        </is>
      </c>
      <c r="D138" s="4" t="inlineStr">
        <is>
          <t>4</t>
        </is>
      </c>
      <c r="E138" s="5" t="inlineStr">
        <is>
          <t>3.750,00</t>
        </is>
      </c>
      <c r="F13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2026-06-28T11:56:29.00Z</dcterms:created>
  <dc:creator>Tellks Tecnologia</dc:creator>
  <cp:revision>0</cp:revision>
</cp:coreProperties>
</file>