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Tratores, Ônibus, Materiais e Equip. diversos. </t>
        </is>
      </c>
      <c r="C6" s="4"/>
      <c r="D6" s="4"/>
      <c r="E6" s="4"/>
      <c r="F6" s="4"/>
    </row>
    <row collapsed="false" customFormat="false" customHeight="false" hidden="false" ht="12.1" outlineLevel="0" r="7">
      <c r="A7" s="3" t="inlineStr">
        <is>
          <t>Data</t>
        </is>
      </c>
      <c r="B7" s="4" t="inlineStr">
        <is>
          <t>17/06/2021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=HYPERLINK("https://www.rossileiloes.com.br/lote/detalhe/84966", "001")</f>
      </c>
      <c r="B11" s="4" t="s">
        <f>=HYPERLINK("https://www.rossileiloes.com.br/lote/detalhe/84966", " CARTEIRAS, CADEIRAS, MESAS, ARMÁRIOS E OUTROS.")</f>
      </c>
      <c r="C11" s="4" t="inlineStr">
        <is>
          <t>Vendido</t>
        </is>
      </c>
      <c r="D11" s="4" t="inlineStr">
        <is>
          <t>4</t>
        </is>
      </c>
      <c r="E11" s="5" t="inlineStr">
        <is>
          <t>600,00</t>
        </is>
      </c>
      <c r="F11" s="4" t="inlineStr">
        <is>
          <t>100.00</t>
        </is>
      </c>
    </row>
    <row collapsed="false" customFormat="false" customHeight="false" hidden="false" ht="12.1" outlineLevel="0" r="12">
      <c r="A12" s="5" t="s">
        <f>=HYPERLINK("https://www.rossileiloes.com.br/lote/detalhe/84973", "002")</f>
      </c>
      <c r="B12" s="4" t="s">
        <f>=HYPERLINK("https://www.rossileiloes.com.br/lote/detalhe/84973", " CADEIRAS DIVERSAS (ESCRITÓRIO, AUDITÓRIO E DIRETOR).")</f>
      </c>
      <c r="C12" s="4" t="inlineStr">
        <is>
          <t>Vendido</t>
        </is>
      </c>
      <c r="D12" s="4" t="inlineStr">
        <is>
          <t>6</t>
        </is>
      </c>
      <c r="E12" s="5" t="inlineStr">
        <is>
          <t>350,00</t>
        </is>
      </c>
      <c r="F12" s="4" t="inlineStr">
        <is>
          <t>50.00</t>
        </is>
      </c>
    </row>
    <row collapsed="false" customFormat="false" customHeight="false" hidden="false" ht="12.1" outlineLevel="0" r="13">
      <c r="A13" s="5" t="s">
        <f>=HYPERLINK("https://www.rossileiloes.com.br/lote/detalhe/84984", "003")</f>
      </c>
      <c r="B13" s="4" t="s">
        <f>=HYPERLINK("https://www.rossileiloes.com.br/lote/detalhe/84984", " AR CONDICIONADO (01), CAMAS (02), CADEIRA DE RODA (05), BALANÇAS (02), MACA, CADEIRA INFANTIL (DENTISTA), GERADOR SS701A ELETROSURGERY, CADEIRA DE DENTISTA (02), MESAS P/ INSTRUMENTOS CIRÚRGICOS, LUMINÁRIAS, ESTUFAS, RELAÇÃO NO EDITAL. ")</f>
      </c>
      <c r="C13" s="4" t="inlineStr">
        <is>
          <t>Vendido</t>
        </is>
      </c>
      <c r="D13" s="4" t="inlineStr">
        <is>
          <t>13</t>
        </is>
      </c>
      <c r="E13" s="5" t="inlineStr">
        <is>
          <t>1.700,00</t>
        </is>
      </c>
      <c r="F13" s="4" t="inlineStr">
        <is>
          <t>100.00</t>
        </is>
      </c>
    </row>
    <row collapsed="false" customFormat="false" customHeight="false" hidden="false" ht="12.1" outlineLevel="0" r="14">
      <c r="A14" s="5" t="s">
        <f>=HYPERLINK("https://www.rossileiloes.com.br/lote/detalhe/84971", "004")</f>
      </c>
      <c r="B14" s="4" t="s">
        <f>=HYPERLINK("https://www.rossileiloes.com.br/lote/detalhe/84971", " ARMÁRIO DE AÇO (01), ESTANTE DE AÇO (10), ARQUIVO DE AÇO (05), FOGÃO INDUSTRIAL (02), CADEIRAS DE BEBÊ(12), BALCÃO DE AÇO (02) ,PLACAS DE CARRO (05), PORTA DE ARMÁRIO DE AÇO (03), FORNO INDUSTRIAL(02), CARCAÇA DE FORNO INDUSTRIAL (02), MÓVEL DE AÇO COM DUAS PORTAS(01), RELAÇÃO NO EDITAL. ")</f>
      </c>
      <c r="C14" s="4" t="inlineStr">
        <is>
          <t>Vendido</t>
        </is>
      </c>
      <c r="D14" s="4" t="inlineStr">
        <is>
          <t>7</t>
        </is>
      </c>
      <c r="E14" s="5" t="inlineStr">
        <is>
          <t>1.100,00</t>
        </is>
      </c>
      <c r="F14" s="4" t="inlineStr">
        <is>
          <t>100.00</t>
        </is>
      </c>
    </row>
    <row collapsed="false" customFormat="false" customHeight="false" hidden="false" ht="12.1" outlineLevel="0" r="15">
      <c r="A15" s="5" t="s">
        <f>=HYPERLINK("https://www.rossileiloes.com.br/lote/detalhe/84967", "005")</f>
      </c>
      <c r="B15" s="4" t="s">
        <f>=HYPERLINK("https://www.rossileiloes.com.br/lote/detalhe/84967", " APARELHO DE SOM (16), DVD (07), NAVE DE SOM(01), MINE DVD (01), MICROFONE SEM FIO (01), PEDESTAL PARA MICROFONE (01), CAIXA COM VÁRIOS FONES DE OUVIDO (SUCATA).")</f>
      </c>
      <c r="C15" s="4" t="inlineStr">
        <is>
          <t>Vendido</t>
        </is>
      </c>
      <c r="D15" s="4" t="inlineStr">
        <is>
          <t>1</t>
        </is>
      </c>
      <c r="E15" s="5" t="inlineStr">
        <is>
          <t>200,00</t>
        </is>
      </c>
      <c r="F15" s="4" t="inlineStr">
        <is>
          <t>50.00</t>
        </is>
      </c>
    </row>
    <row collapsed="false" customFormat="false" customHeight="false" hidden="false" ht="12.1" outlineLevel="0" r="16">
      <c r="A16" s="5" t="s">
        <f>=HYPERLINK("https://www.rossileiloes.com.br/lote/detalhe/84975", "006")</f>
      </c>
      <c r="B16" s="4" t="s">
        <f>=HYPERLINK("https://www.rossileiloes.com.br/lote/detalhe/84975", " CPU (48), RECEPTOR PARA ANTENA DE TV (08), TECLADOS (38), MOUSE (24), JOGO CAIXAS DE SOM PARA CPU (10), AUDIO HUB (10).")</f>
      </c>
      <c r="C16" s="4" t="inlineStr">
        <is>
          <t>Vendido</t>
        </is>
      </c>
      <c r="D16" s="4" t="inlineStr">
        <is>
          <t>49</t>
        </is>
      </c>
      <c r="E16" s="5" t="inlineStr">
        <is>
          <t>5.400,00</t>
        </is>
      </c>
      <c r="F16" s="4" t="inlineStr">
        <is>
          <t>100.00</t>
        </is>
      </c>
    </row>
    <row collapsed="false" customFormat="false" customHeight="false" hidden="false" ht="12.1" outlineLevel="0" r="17">
      <c r="A17" s="5" t="s">
        <f>=HYPERLINK("https://www.rossileiloes.com.br/lote/detalhe/84977", "007")</f>
      </c>
      <c r="B17" s="4" t="s">
        <f>=HYPERLINK("https://www.rossileiloes.com.br/lote/detalhe/84977", " FRIGOBAR (01), BALANÇA (01), TANQUINHO (01), MICROONDAS (02), FOGÃO INDUSTRIAL (01), CAFETEIRA MAGIC DE LUXE (01), BATEDEIRA SIMPLES C/ ACESSÓRIOS (01), LIQUIDIFICADOR INDUSTRIAL (02), BASE LIQUIDIFICADOR SIMPLES (02), GELADEIRA(01), BEBEDOURO ELÉTRICO (01), BATEDEIRA INDUSTRIAL RELAÇÃO NO EDITAL. ")</f>
      </c>
      <c r="C17" s="4" t="inlineStr">
        <is>
          <t>Vendido</t>
        </is>
      </c>
      <c r="D17" s="4" t="inlineStr">
        <is>
          <t>4</t>
        </is>
      </c>
      <c r="E17" s="5" t="inlineStr">
        <is>
          <t>800,00</t>
        </is>
      </c>
      <c r="F17" s="4" t="inlineStr">
        <is>
          <t>100.00</t>
        </is>
      </c>
    </row>
    <row collapsed="false" customFormat="false" customHeight="false" hidden="false" ht="12.1" outlineLevel="0" r="18">
      <c r="A18" s="5" t="s">
        <f>=HYPERLINK("https://www.rossileiloes.com.br/lote/detalhe/84986", "008")</f>
      </c>
      <c r="B18" s="4" t="s">
        <f>=HYPERLINK("https://www.rossileiloes.com.br/lote/detalhe/84986", " NOBREAK (75), CAIXA COM CABOS DIVERSOS E FIAÇÕES, SUPORTE DE AÇO PARA CPU (01).")</f>
      </c>
      <c r="C18" s="4" t="inlineStr">
        <is>
          <t>Vendido</t>
        </is>
      </c>
      <c r="D18" s="4" t="inlineStr">
        <is>
          <t>9</t>
        </is>
      </c>
      <c r="E18" s="5" t="inlineStr">
        <is>
          <t>2.400,00</t>
        </is>
      </c>
      <c r="F18" s="4" t="inlineStr">
        <is>
          <t>200.00</t>
        </is>
      </c>
    </row>
    <row collapsed="false" customFormat="false" customHeight="false" hidden="false" ht="12.1" outlineLevel="0" r="19">
      <c r="A19" s="5" t="s">
        <f>=HYPERLINK("https://www.rossileiloes.com.br/lote/detalhe/84990", "009")</f>
      </c>
      <c r="B19" s="4" t="s">
        <f>=HYPERLINK("https://www.rossileiloes.com.br/lote/detalhe/84990", " IMPRESSORAS (31), MÁQUINA XEROX (05), SCAN (03).")</f>
      </c>
      <c r="C19" s="4" t="inlineStr">
        <is>
          <t>Vendido</t>
        </is>
      </c>
      <c r="D19" s="4" t="inlineStr">
        <is>
          <t>6</t>
        </is>
      </c>
      <c r="E19" s="5" t="inlineStr">
        <is>
          <t>1.200,00</t>
        </is>
      </c>
      <c r="F19" s="4" t="inlineStr">
        <is>
          <t>100.00</t>
        </is>
      </c>
    </row>
    <row collapsed="false" customFormat="false" customHeight="false" hidden="false" ht="12.1" outlineLevel="0" r="20">
      <c r="A20" s="5" t="s">
        <f>=HYPERLINK("https://www.rossileiloes.com.br/lote/detalhe/84989", "010")</f>
      </c>
      <c r="B20" s="4" t="s">
        <f>=HYPERLINK("https://www.rossileiloes.com.br/lote/detalhe/84989", " APARELHO FAX (06), ROTEADOR (11), APARELHOS TELEFÔNICOS(COM E SEM FIO (22 APROX.), CAULCULADORAS (04), PERIFÉRICO P/ CAIXA (01), APARELHO ALARME (05), RELÓGIO DE PONTO (08), MIMEÓGRAFO (03), ENCADERNADORA (01), GUILHOTINA (01), MÁQUINA PARA EMBALAGEM (01).")</f>
      </c>
      <c r="C20" s="4" t="inlineStr">
        <is>
          <t>Vendido</t>
        </is>
      </c>
      <c r="D20" s="4" t="inlineStr">
        <is>
          <t>1</t>
        </is>
      </c>
      <c r="E20" s="5" t="inlineStr">
        <is>
          <t>300,00</t>
        </is>
      </c>
      <c r="F20" s="4" t="inlineStr">
        <is>
          <t>100.00</t>
        </is>
      </c>
    </row>
    <row collapsed="false" customFormat="false" customHeight="false" hidden="false" ht="12.1" outlineLevel="0" r="21">
      <c r="A21" s="5" t="s">
        <f>=HYPERLINK("https://www.rossileiloes.com.br/lote/detalhe/84969", "011")</f>
      </c>
      <c r="B21" s="4" t="s">
        <f>=HYPERLINK("https://www.rossileiloes.com.br/lote/detalhe/84969", " TELEVISÃO (07), MONITORES (17), CÂMERA DE VIGILÂNCIA (01 INTERNA E 01 CARCAÇA).")</f>
      </c>
      <c r="C21" s="4" t="inlineStr">
        <is>
          <t>Vendido</t>
        </is>
      </c>
      <c r="D21" s="4" t="inlineStr">
        <is>
          <t>15</t>
        </is>
      </c>
      <c r="E21" s="5" t="inlineStr">
        <is>
          <t>1.700,00</t>
        </is>
      </c>
      <c r="F21" s="4" t="inlineStr">
        <is>
          <t>100.00</t>
        </is>
      </c>
    </row>
    <row collapsed="false" customFormat="false" customHeight="false" hidden="false" ht="12.1" outlineLevel="0" r="22">
      <c r="A22" s="5" t="s">
        <f>=HYPERLINK("https://www.rossileiloes.com.br/lote/detalhe/84972", "012")</f>
      </c>
      <c r="B22" s="4" t="s">
        <f>=HYPERLINK("https://www.rossileiloes.com.br/lote/detalhe/84972", " VENTILADOR DE MESA (02), AR CONDICIONADO (02), VENTILADOR DE COLUNA (10), VENTILADOR DE PAREDE (04), CABEÇA VENTILADOR DE COLUNA (06), PÉS VENTILADOR DE COLUNA (02), MOTOR DE VENTILADOR (01), SUCATAS PLÁTICAS DIVERSAS, TELAS DE PROTEÇÃO DE VENTILADOR.")</f>
      </c>
      <c r="C22" s="4" t="inlineStr">
        <is>
          <t>Vendido</t>
        </is>
      </c>
      <c r="D22" s="4" t="inlineStr">
        <is>
          <t>2</t>
        </is>
      </c>
      <c r="E22" s="5" t="inlineStr">
        <is>
          <t>500,00</t>
        </is>
      </c>
      <c r="F22" s="4" t="inlineStr">
        <is>
          <t>100.00</t>
        </is>
      </c>
    </row>
    <row collapsed="false" customFormat="false" customHeight="false" hidden="false" ht="12.1" outlineLevel="0" r="23">
      <c r="A23" s="5" t="s">
        <f>=HYPERLINK("https://www.rossileiloes.com.br/lote/detalhe/84982", "014")</f>
      </c>
      <c r="B23" s="4" t="s">
        <f>=HYPERLINK("https://www.rossileiloes.com.br/lote/detalhe/84982", " CARRETINHA DE ENGATE DE FERRO E PNEUS")</f>
      </c>
      <c r="C23" s="4" t="inlineStr">
        <is>
          <t>Vendido</t>
        </is>
      </c>
      <c r="D23" s="4" t="inlineStr">
        <is>
          <t>26</t>
        </is>
      </c>
      <c r="E23" s="5" t="inlineStr">
        <is>
          <t>1.450,00</t>
        </is>
      </c>
      <c r="F23" s="4" t="inlineStr">
        <is>
          <t>50.00</t>
        </is>
      </c>
    </row>
    <row collapsed="false" customFormat="false" customHeight="false" hidden="false" ht="12.1" outlineLevel="0" r="24">
      <c r="A24" s="5" t="s">
        <f>=HYPERLINK("https://www.rossileiloes.com.br/lote/detalhe/84979", "015")</f>
      </c>
      <c r="B24" s="4" t="s">
        <f>=HYPERLINK("https://www.rossileiloes.com.br/lote/detalhe/84979", " SUCATA DE METAL - GRADES , BARRAS DE FERRO, PLACAS DE ZINCO E FERRO, ALAMBRADO E OUTROS.")</f>
      </c>
      <c r="C24" s="4" t="inlineStr">
        <is>
          <t>Vendido</t>
        </is>
      </c>
      <c r="D24" s="4" t="inlineStr">
        <is>
          <t>9</t>
        </is>
      </c>
      <c r="E24" s="5" t="inlineStr">
        <is>
          <t>1.200,00</t>
        </is>
      </c>
      <c r="F24" s="4" t="inlineStr">
        <is>
          <t>100.00</t>
        </is>
      </c>
    </row>
    <row collapsed="false" customFormat="false" customHeight="false" hidden="false" ht="12.1" outlineLevel="0" r="25">
      <c r="A25" s="5" t="s">
        <f>=HYPERLINK("https://www.rossileiloes.com.br/lote/detalhe/84970", "016")</f>
      </c>
      <c r="B25" s="4" t="s">
        <f>=HYPERLINK("https://www.rossileiloes.com.br/lote/detalhe/84970", " SUCATA - ROÇADEIRA DE ARRASTO PARA TRATOR")</f>
      </c>
      <c r="C25" s="4" t="inlineStr">
        <is>
          <t>Vendido</t>
        </is>
      </c>
      <c r="D25" s="4" t="inlineStr">
        <is>
          <t>8</t>
        </is>
      </c>
      <c r="E25" s="5" t="inlineStr">
        <is>
          <t>2.100,00</t>
        </is>
      </c>
      <c r="F25" s="4" t="inlineStr">
        <is>
          <t>100.00</t>
        </is>
      </c>
    </row>
    <row collapsed="false" customFormat="false" customHeight="false" hidden="false" ht="12.1" outlineLevel="0" r="26">
      <c r="A26" s="5" t="s">
        <f>=HYPERLINK("https://www.rossileiloes.com.br/lote/detalhe/84980", "017")</f>
      </c>
      <c r="B26" s="4" t="s">
        <f>=HYPERLINK("https://www.rossileiloes.com.br/lote/detalhe/84980", " SUCATA - CARROCERIA DE MADEIRA E EIXO")</f>
      </c>
      <c r="C26" s="4" t="inlineStr">
        <is>
          <t>Vendido</t>
        </is>
      </c>
      <c r="D26" s="4" t="inlineStr">
        <is>
          <t>8</t>
        </is>
      </c>
      <c r="E26" s="5" t="inlineStr">
        <is>
          <t>650,00</t>
        </is>
      </c>
      <c r="F26" s="4" t="inlineStr">
        <is>
          <t>50.00</t>
        </is>
      </c>
    </row>
    <row collapsed="false" customFormat="false" customHeight="false" hidden="false" ht="12.1" outlineLevel="0" r="27">
      <c r="A27" s="5" t="s">
        <f>=HYPERLINK("https://www.rossileiloes.com.br/lote/detalhe/84976", "018")</f>
      </c>
      <c r="B27" s="4" t="s">
        <f>=HYPERLINK("https://www.rossileiloes.com.br/lote/detalhe/84976", " DIVERSOS - PIAS (02), VITROS(3), VASOS SANITÁRIOS (04), PARA-BRISA (01)")</f>
      </c>
      <c r="C27" s="4" t="inlineStr">
        <is>
          <t>Vendido</t>
        </is>
      </c>
      <c r="D27" s="4" t="inlineStr">
        <is>
          <t>1</t>
        </is>
      </c>
      <c r="E27" s="5" t="inlineStr">
        <is>
          <t>200,00</t>
        </is>
      </c>
      <c r="F27" s="4" t="inlineStr">
        <is>
          <t>50.00</t>
        </is>
      </c>
    </row>
    <row collapsed="false" customFormat="false" customHeight="false" hidden="false" ht="12.1" outlineLevel="0" r="28">
      <c r="A28" s="5" t="s">
        <f>=HYPERLINK("https://www.rossileiloes.com.br/lote/detalhe/84992", "019")</f>
      </c>
      <c r="B28" s="4" t="s">
        <f>=HYPERLINK("https://www.rossileiloes.com.br/lote/detalhe/84992", " SUCATA - MACA (01), COBERTURA DA S10 AMBULÂNCIA (01), TÁBUA DE RESGATE (01).")</f>
      </c>
      <c r="C28" s="4" t="inlineStr">
        <is>
          <t>Não vendido</t>
        </is>
      </c>
      <c r="D28" s="4" t="inlineStr">
        <is>
          <t>0</t>
        </is>
      </c>
      <c r="E28" s="5" t="inlineStr">
        <is>
          <t>300,00</t>
        </is>
      </c>
      <c r="F28" s="4" t="inlineStr">
        <is>
          <t>50.00</t>
        </is>
      </c>
    </row>
    <row collapsed="false" customFormat="false" customHeight="false" hidden="false" ht="12.1" outlineLevel="0" r="29">
      <c r="A29" s="5" t="s">
        <f>=HYPERLINK("https://www.rossileiloes.com.br/lote/detalhe/84993", "020")</f>
      </c>
      <c r="B29" s="4" t="s">
        <f>=HYPERLINK("https://www.rossileiloes.com.br/lote/detalhe/84993", " COMPRESSOR SCHULZ MSV 7.2")</f>
      </c>
      <c r="C29" s="4" t="inlineStr">
        <is>
          <t>Vendido</t>
        </is>
      </c>
      <c r="D29" s="4" t="inlineStr">
        <is>
          <t>5</t>
        </is>
      </c>
      <c r="E29" s="5" t="inlineStr">
        <is>
          <t>800,00</t>
        </is>
      </c>
      <c r="F29" s="4" t="inlineStr">
        <is>
          <t>100.00</t>
        </is>
      </c>
    </row>
    <row collapsed="false" customFormat="false" customHeight="false" hidden="false" ht="12.1" outlineLevel="0" r="30">
      <c r="A30" s="5" t="s">
        <f>=HYPERLINK("https://www.rossileiloes.com.br/lote/detalhe/84988", "021")</f>
      </c>
      <c r="B30" s="4" t="s">
        <f>=HYPERLINK("https://www.rossileiloes.com.br/lote/detalhe/84988", " SUCATA DE PLÁSTICO.")</f>
      </c>
      <c r="C30" s="4" t="inlineStr">
        <is>
          <t>Vendido</t>
        </is>
      </c>
      <c r="D30" s="4" t="inlineStr">
        <is>
          <t>1</t>
        </is>
      </c>
      <c r="E30" s="5" t="inlineStr">
        <is>
          <t>100,00</t>
        </is>
      </c>
      <c r="F30" s="4" t="inlineStr">
        <is>
          <t>50.00</t>
        </is>
      </c>
    </row>
    <row collapsed="false" customFormat="false" customHeight="false" hidden="false" ht="12.1" outlineLevel="0" r="31">
      <c r="A31" s="5" t="s">
        <f>=HYPERLINK("https://www.rossileiloes.com.br/lote/detalhe/84981", "022")</f>
      </c>
      <c r="B31" s="4" t="s">
        <f>=HYPERLINK("https://www.rossileiloes.com.br/lote/detalhe/84981", " SUCATA - LUMINÁRIAS.")</f>
      </c>
      <c r="C31" s="4" t="inlineStr">
        <is>
          <t>Vendido</t>
        </is>
      </c>
      <c r="D31" s="4" t="inlineStr">
        <is>
          <t>4</t>
        </is>
      </c>
      <c r="E31" s="5" t="inlineStr">
        <is>
          <t>350,00</t>
        </is>
      </c>
      <c r="F31" s="4" t="inlineStr">
        <is>
          <t>50.00</t>
        </is>
      </c>
    </row>
    <row collapsed="false" customFormat="false" customHeight="false" hidden="false" ht="12.1" outlineLevel="0" r="32">
      <c r="A32" s="5" t="s">
        <f>=HYPERLINK("https://www.rossileiloes.com.br/lote/detalhe/84985", "023")</f>
      </c>
      <c r="B32" s="4" t="s">
        <f>=HYPERLINK("https://www.rossileiloes.com.br/lote/detalhe/84985", " HONDA CIVIC LXL ANO/MODELO: 2006/2006 ; COR: PRETA; PLACA: EBS-2012; CHASSIS: 93HES15306Z111627")</f>
      </c>
      <c r="C32" s="4" t="inlineStr">
        <is>
          <t>Vendido</t>
        </is>
      </c>
      <c r="D32" s="4" t="inlineStr">
        <is>
          <t>10</t>
        </is>
      </c>
      <c r="E32" s="5" t="inlineStr">
        <is>
          <t>13.500,00</t>
        </is>
      </c>
      <c r="F32" s="4" t="inlineStr">
        <is>
          <t>500.00</t>
        </is>
      </c>
    </row>
    <row collapsed="false" customFormat="false" customHeight="false" hidden="false" ht="12.1" outlineLevel="0" r="33">
      <c r="A33" s="5" t="s">
        <f>=HYPERLINK("https://www.rossileiloes.com.br/lote/detalhe/84983", "024")</f>
      </c>
      <c r="B33" s="4" t="s">
        <f>=HYPERLINK("https://www.rossileiloes.com.br/lote/detalhe/84983", " VW/GOL 1.0 GIV; ANO/MODELO: 2009/2010; COR: BRANCA; PLACA: DMN-2209; CHASSIS: 9BWAA05W5AP031905")</f>
      </c>
      <c r="C33" s="4" t="inlineStr">
        <is>
          <t>Vendido</t>
        </is>
      </c>
      <c r="D33" s="4" t="inlineStr">
        <is>
          <t>7</t>
        </is>
      </c>
      <c r="E33" s="5" t="inlineStr">
        <is>
          <t>8.500,00</t>
        </is>
      </c>
      <c r="F33" s="4" t="inlineStr">
        <is>
          <t>500.00</t>
        </is>
      </c>
    </row>
    <row collapsed="false" customFormat="false" customHeight="false" hidden="false" ht="12.1" outlineLevel="0" r="34">
      <c r="A34" s="5" t="s">
        <f>=HYPERLINK("https://www.rossileiloes.com.br/lote/detalhe/84991", "025")</f>
      </c>
      <c r="B34" s="4" t="s">
        <f>=HYPERLINK("https://www.rossileiloes.com.br/lote/detalhe/84991", " GM/KADETT IPANEMA GL, GASOLINA, ANO/MODELO: 1995/1996; COR: BRANCA; PLACA: BPY 2658; CHASSIS: 9BGKZ35GTSB415154")</f>
      </c>
      <c r="C34" s="4" t="inlineStr">
        <is>
          <t>Vendido</t>
        </is>
      </c>
      <c r="D34" s="4" t="inlineStr">
        <is>
          <t>15</t>
        </is>
      </c>
      <c r="E34" s="5" t="inlineStr">
        <is>
          <t>4.500,00</t>
        </is>
      </c>
      <c r="F34" s="4" t="inlineStr">
        <is>
          <t>250.00</t>
        </is>
      </c>
    </row>
    <row collapsed="false" customFormat="false" customHeight="false" hidden="false" ht="12.1" outlineLevel="0" r="35">
      <c r="A35" s="5" t="s">
        <f>=HYPERLINK("https://www.rossileiloes.com.br/lote/detalhe/84968", "026")</f>
      </c>
      <c r="B35" s="4" t="s">
        <f>=HYPERLINK("https://www.rossileiloes.com.br/lote/detalhe/84968", " FIAT/UNO MILLE FIRE FLEX; ANO/MODELO: 2008/2008; COR: BRANCA; PLACA: DMN-2191; CHASSIS: 9BD15822786147268")</f>
      </c>
      <c r="C35" s="4" t="inlineStr">
        <is>
          <t>Vendido</t>
        </is>
      </c>
      <c r="D35" s="4" t="inlineStr">
        <is>
          <t>11</t>
        </is>
      </c>
      <c r="E35" s="5" t="inlineStr">
        <is>
          <t>9.000,00</t>
        </is>
      </c>
      <c r="F35" s="4" t="inlineStr">
        <is>
          <t>500.00</t>
        </is>
      </c>
    </row>
    <row collapsed="false" customFormat="false" customHeight="false" hidden="false" ht="12.1" outlineLevel="0" r="36">
      <c r="A36" s="5" t="s">
        <f>=HYPERLINK("https://www.rossileiloes.com.br/lote/detalhe/84974", "027")</f>
      </c>
      <c r="B36" s="4" t="s">
        <f>=HYPERLINK("https://www.rossileiloes.com.br/lote/detalhe/84974", " VW/KOMBI; ANO/MODELO: 2008/2009; COR: BRANCA; PLACA: DMN-2193; CHASSIS: 9BWMF07X99P022799")</f>
      </c>
      <c r="C36" s="4" t="inlineStr">
        <is>
          <t>Vendido</t>
        </is>
      </c>
      <c r="D36" s="4" t="inlineStr">
        <is>
          <t>16</t>
        </is>
      </c>
      <c r="E36" s="5" t="inlineStr">
        <is>
          <t>12.500,00</t>
        </is>
      </c>
      <c r="F36" s="4" t="inlineStr">
        <is>
          <t>500.00</t>
        </is>
      </c>
    </row>
    <row collapsed="false" customFormat="false" customHeight="false" hidden="false" ht="12.1" outlineLevel="0" r="37">
      <c r="A37" s="5" t="s">
        <f>=HYPERLINK("https://www.rossileiloes.com.br/lote/detalhe/84994", "029")</f>
      </c>
      <c r="B37" s="4" t="s">
        <f>=HYPERLINK("https://www.rossileiloes.com.br/lote/detalhe/84994", " VW/KOMBI, GASOLINA, ANO/MODELO: 2005/2006; COR: BRANCA; PLACA: BPZ-0938; CHASSIS: 9BWGB07X56P003106")</f>
      </c>
      <c r="C37" s="4" t="inlineStr">
        <is>
          <t>Vendido</t>
        </is>
      </c>
      <c r="D37" s="4" t="inlineStr">
        <is>
          <t>12</t>
        </is>
      </c>
      <c r="E37" s="5" t="inlineStr">
        <is>
          <t>8.000,00</t>
        </is>
      </c>
      <c r="F37" s="4" t="inlineStr">
        <is>
          <t>500.00</t>
        </is>
      </c>
    </row>
    <row collapsed="false" customFormat="false" customHeight="false" hidden="false" ht="12.1" outlineLevel="0" r="38">
      <c r="A38" s="5" t="s">
        <f>=HYPERLINK("https://www.rossileiloes.com.br/lote/detalhe/84996", "030")</f>
      </c>
      <c r="B38" s="4" t="s">
        <f>=HYPERLINK("https://www.rossileiloes.com.br/lote/detalhe/84996", " VW/KOMBI, ANO/MODELO: 2001/2002; COR: BRANCA; PLACA: BPZ-0931; CHASSIS: 9BWGB07X42P001857")</f>
      </c>
      <c r="C38" s="4" t="inlineStr">
        <is>
          <t>Vendido</t>
        </is>
      </c>
      <c r="D38" s="4" t="inlineStr">
        <is>
          <t>9</t>
        </is>
      </c>
      <c r="E38" s="5" t="inlineStr">
        <is>
          <t>6.000,00</t>
        </is>
      </c>
      <c r="F38" s="4" t="inlineStr">
        <is>
          <t>500.00</t>
        </is>
      </c>
    </row>
    <row collapsed="false" customFormat="false" customHeight="false" hidden="false" ht="12.1" outlineLevel="0" r="39">
      <c r="A39" s="5" t="s">
        <f>=HYPERLINK("https://www.rossileiloes.com.br/lote/detalhe/84995", "031")</f>
      </c>
      <c r="B39" s="4" t="s">
        <f>=HYPERLINK("https://www.rossileiloes.com.br/lote/detalhe/84995", " ÔNIBUS VW/15.190 EOD ESCOLAR HD; ANO/MODELO: 2009/2010; COR: AMARELA; PLACA: DMN-2195; CHASSIS: 9532882W0AR005449")</f>
      </c>
      <c r="C39" s="4" t="inlineStr">
        <is>
          <t>Vendido</t>
        </is>
      </c>
      <c r="D39" s="4" t="inlineStr">
        <is>
          <t>48</t>
        </is>
      </c>
      <c r="E39" s="5" t="inlineStr">
        <is>
          <t>44.500,00</t>
        </is>
      </c>
      <c r="F39" s="4" t="inlineStr">
        <is>
          <t>500.00</t>
        </is>
      </c>
    </row>
    <row collapsed="false" customFormat="false" customHeight="false" hidden="false" ht="12.1" outlineLevel="0" r="40">
      <c r="A40" s="5" t="s">
        <f>=HYPERLINK("https://www.rossileiloes.com.br/lote/detalhe/84997", "032")</f>
      </c>
      <c r="B40" s="4" t="s">
        <f>=HYPERLINK("https://www.rossileiloes.com.br/lote/detalhe/84997", " TRATOR CORTADOR DE GRAMA GASOLINA POULAN")</f>
      </c>
      <c r="C40" s="4" t="inlineStr">
        <is>
          <t>Vendido</t>
        </is>
      </c>
      <c r="D40" s="4" t="inlineStr">
        <is>
          <t>11</t>
        </is>
      </c>
      <c r="E40" s="5" t="inlineStr">
        <is>
          <t>3.550,00</t>
        </is>
      </c>
      <c r="F40" s="4" t="inlineStr">
        <is>
          <t>250.00</t>
        </is>
      </c>
    </row>
    <row collapsed="false" customFormat="false" customHeight="false" hidden="false" ht="12.1" outlineLevel="0" r="41">
      <c r="A41" s="5" t="s">
        <f>=HYPERLINK("https://www.rossileiloes.com.br/lote/detalhe/84998", "033")</f>
      </c>
      <c r="B41" s="4" t="s">
        <f>=HYPERLINK("https://www.rossileiloes.com.br/lote/detalhe/84998", " TRATOR VALTRA VALMET 785")</f>
      </c>
      <c r="C41" s="4" t="inlineStr">
        <is>
          <t>Vendido</t>
        </is>
      </c>
      <c r="D41" s="4" t="inlineStr">
        <is>
          <t>74</t>
        </is>
      </c>
      <c r="E41" s="5" t="inlineStr">
        <is>
          <t>58.000,00</t>
        </is>
      </c>
      <c r="F4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2026-06-28T18:45:34.00Z</dcterms:created>
  <dc:creator>Tellks Tecnologia</dc:creator>
  <cp:revision>0</cp:revision>
</cp:coreProperties>
</file>