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ML 125, RX 125, D20, GARELLI, MOTOS E BICICLETAS ANTIGAS, BEBIDAS ARTESA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=HYPERLINK("https://www.rossileiloes.com.br/lote/detalhe/57732", "000")</f>
      </c>
      <c r="B11" s="4" t="s">
        <f>=HYPERLINK("https://www.rossileiloes.com.br/lote/detalhe/57732", "VESPA PX 200. ANO 1985. TOTALMENTE ORIGINAL. RELÍQUIA PARA COLECIONADORES. (EM FUNCIONAMENTO)")</f>
      </c>
      <c r="C11" s="4" t="inlineStr">
        <is>
          <t>Vendido</t>
        </is>
      </c>
      <c r="D11" s="4" t="inlineStr">
        <is>
          <t>17</t>
        </is>
      </c>
      <c r="E11" s="5" t="inlineStr">
        <is>
          <t>4.500,00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=HYPERLINK("https://www.rossileiloes.com.br/lote/detalhe/56914", "001")</f>
      </c>
      <c r="B12" s="4" t="s">
        <f>=HYPERLINK("https://www.rossileiloes.com.br/lote/detalhe/56914", "[ VÍDEO ] BMW F800 R. ANO 2014 / 2015. DOCUMENTAÇÃO EM ORDEM. FREIO ABS. MOTO COM PROCEDÊNCIA. EM FUNCIONAMENTO.")</f>
      </c>
      <c r="C12" s="4" t="inlineStr">
        <is>
          <t>Vendido</t>
        </is>
      </c>
      <c r="D12" s="4" t="inlineStr">
        <is>
          <t>48</t>
        </is>
      </c>
      <c r="E12" s="5" t="inlineStr">
        <is>
          <t>21.000,00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=HYPERLINK("https://www.rossileiloes.com.br/lote/detalhe/57158", "002")</f>
      </c>
      <c r="B13" s="4" t="s">
        <f>=HYPERLINK("https://www.rossileiloes.com.br/lote/detalhe/57158", "[ VÍDEO ] LAMBRETTA LI ANO 1965. RELÍQUIA PARA COLECIONADORES. COM APROX. 13.824 KM. 80 FOTOS BEM DETALHADAS. EM FUNCIONAMENTO.")</f>
      </c>
      <c r="C13" s="4" t="inlineStr">
        <is>
          <t>Vendido</t>
        </is>
      </c>
      <c r="D13" s="4" t="inlineStr">
        <is>
          <t>67</t>
        </is>
      </c>
      <c r="E13" s="5" t="inlineStr">
        <is>
          <t>14.900,00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=HYPERLINK("https://www.rossileiloes.com.br/lote/detalhe/56916", "003")</f>
      </c>
      <c r="B14" s="4" t="s">
        <f>=HYPERLINK("https://www.rossileiloes.com.br/lote/detalhe/56916", "[ VÍDEO ] HONDA ML 125 ANO 1982. TOTALMENTE ORIGINAL. RELÍQUIA PARA COLECIONADORES. EM FUNCIONAMENTO.")</f>
      </c>
      <c r="C14" s="4" t="inlineStr">
        <is>
          <t>Lote retirado</t>
        </is>
      </c>
      <c r="D14" s="4" t="inlineStr">
        <is>
          <t>11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=HYPERLINK("https://www.rossileiloes.com.br/lote/detalhe/57159", "004")</f>
      </c>
      <c r="B15" s="4" t="s">
        <f>=HYPERLINK("https://www.rossileiloes.com.br/lote/detalhe/57159", "[ VÍDEO ] GARELLI KATIA 50cc. ANO 1975. RELÍQUIA PARA COLECIONADORES. APROX. 8.796 KM. 50 FOTOS BEM DETALHADAS. DOCUMENTAÇÃO ORIGINAL DE ÉPOCA. EM FUNCIONAMENTO.")</f>
      </c>
      <c r="C15" s="4" t="inlineStr">
        <is>
          <t>Vendido</t>
        </is>
      </c>
      <c r="D15" s="4" t="inlineStr">
        <is>
          <t>36</t>
        </is>
      </c>
      <c r="E15" s="5" t="inlineStr">
        <is>
          <t>6.100,00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=HYPERLINK("https://www.rossileiloes.com.br/lote/detalhe/56915", "005")</f>
      </c>
      <c r="B16" s="4" t="s">
        <f>=HYPERLINK("https://www.rossileiloes.com.br/lote/detalhe/56915", "[ VÍDEO ] YAMAHA RX 125 ANO 1982. TOTALMENTE ORIGINAL. PLACA AMARELA ORIGINAL DA ÉPOCA. COM APROX. 5.727 KM. RELÍQUIA PARA COLECIONADORES. EM FUNCIONAMENTO.")</f>
      </c>
      <c r="C16" s="4" t="inlineStr">
        <is>
          <t>Vendido</t>
        </is>
      </c>
      <c r="D16" s="4" t="inlineStr">
        <is>
          <t>34</t>
        </is>
      </c>
      <c r="E16" s="5" t="inlineStr">
        <is>
          <t>6.800,00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=HYPERLINK("https://www.rossileiloes.com.br/lote/detalhe/57202", "006")</f>
      </c>
      <c r="B17" s="4" t="s">
        <f>=HYPERLINK("https://www.rossileiloes.com.br/lote/detalhe/57202", "[ VÍDEO ] LAMBRETTA LD ITALIANA. ANO 1960 DE LUXE. DOCUMENTOS EM ORDEM. RELÍQUIA PARA COLECIONADORES. 40 FOTOS BEM DETALHADAS. EM FUNCIONAMENTO.")</f>
      </c>
      <c r="C17" s="4" t="inlineStr">
        <is>
          <t>Vendido</t>
        </is>
      </c>
      <c r="D17" s="4" t="inlineStr">
        <is>
          <t>62</t>
        </is>
      </c>
      <c r="E17" s="5" t="inlineStr">
        <is>
          <t>20.000,00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=HYPERLINK("https://www.rossileiloes.com.br/lote/detalhe/56917", "007")</f>
      </c>
      <c r="B18" s="4" t="s">
        <f>=HYPERLINK("https://www.rossileiloes.com.br/lote/detalhe/56917", " BICICLETA CALOI CECI. DÉCADA DE 1980. ADULTA.  TOTALMENTE ORIGINAL. RELÍQUIA PARA COLECIONADORES")</f>
      </c>
      <c r="C18" s="4" t="inlineStr">
        <is>
          <t>Vendido</t>
        </is>
      </c>
      <c r="D18" s="4" t="inlineStr">
        <is>
          <t>2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=HYPERLINK("https://www.rossileiloes.com.br/lote/detalhe/56729", "008")</f>
      </c>
      <c r="B19" s="4" t="s">
        <f>=HYPERLINK("https://www.rossileiloes.com.br/lote/detalhe/56729", "MESA BISTRÔ MADEIRA COM 02 BANQUETAS BAR ISIS REDONDA")</f>
      </c>
      <c r="C19" s="4" t="inlineStr">
        <is>
          <t>Vendido</t>
        </is>
      </c>
      <c r="D19" s="4" t="inlineStr">
        <is>
          <t>1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=HYPERLINK("https://www.rossileiloes.com.br/lote/detalhe/56660", "009")</f>
      </c>
      <c r="B20" s="4" t="s">
        <f>=HYPERLINK("https://www.rossileiloes.com.br/lote/detalhe/56660", " Bicicleta Caloi Berlineta 1969.Relíquia para Colecionadores.")</f>
      </c>
      <c r="C20" s="4" t="inlineStr">
        <is>
          <t>Lote retirado</t>
        </is>
      </c>
      <c r="D20" s="4" t="inlineStr">
        <is>
          <t>4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=HYPERLINK("https://www.rossileiloes.com.br/lote/detalhe/57150", "010")</f>
      </c>
      <c r="B21" s="4" t="s">
        <f>=HYPERLINK("https://www.rossileiloes.com.br/lote/detalhe/57150", "MESA BISTRÔ MADEIRA COM 02 BANQUETAS BAR ISIS REDONDA")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=HYPERLINK("https://www.rossileiloes.com.br/lote/detalhe/56661", "011")</f>
      </c>
      <c r="B22" s="4" t="s">
        <f>=HYPERLINK("https://www.rossileiloes.com.br/lote/detalhe/56661", " KIT DE BAULETOS TOP CASE RONCAR COM  CHAVE e CHAVE RESERVA, SENDO 02 BAÚ LATERAL SIDE CASE 01 BAÚ TRASEIRO TOP CASE, AMBOS EM ALUMÍNIO.P/ MOTOCICLETAS BIGTRAIL.")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1.450,00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=HYPERLINK("https://www.rossileiloes.com.br/lote/detalhe/56620", "012")</f>
      </c>
      <c r="B23" s="4" t="s">
        <f>=HYPERLINK("https://www.rossileiloes.com.br/lote/detalhe/56620", " LOTE C/ 30 GARRAFAS DE CACHAÇA AMARELINHA. 720ml CADA, ENVELHECIDAS DIRETO DE BARRIS DE CARVALHO.")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=HYPERLINK("https://www.rossileiloes.com.br/lote/detalhe/56593", "013")</f>
      </c>
      <c r="B24" s="4" t="s">
        <f>=HYPERLINK("https://www.rossileiloes.com.br/lote/detalhe/56593", "100 GARRAFAS DE CACHAÇA SABORES VARIADOS - 700ml CADA GARRAFA")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=HYPERLINK("https://www.rossileiloes.com.br/lote/detalhe/56629", "014")</f>
      </c>
      <c r="B25" s="4" t="s">
        <f>=HYPERLINK("https://www.rossileiloes.com.br/lote/detalhe/56629", " 30 GARRAFAS DE CACHAÇA SABOR COQUNHO MEL - 700ml CADA GARRAFA")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=HYPERLINK("https://www.rossileiloes.com.br/lote/detalhe/56577", "015")</f>
      </c>
      <c r="B26" s="4" t="s">
        <f>=HYPERLINK("https://www.rossileiloes.com.br/lote/detalhe/56577", "30 GARRAFAS DE CACHAÇA DE CARVALHO, ENVELHECIDA EM BARRIL DE MADEIRA DE CARVALHO, (MACIA E AMADEIRADA)")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=HYPERLINK("https://www.rossileiloes.com.br/lote/detalhe/56609", "016")</f>
      </c>
      <c r="B27" s="4" t="s">
        <f>=HYPERLINK("https://www.rossileiloes.com.br/lote/detalhe/56609", " LOTE C/ 30 GARRAFAS DE CACHAÇA PRATA. 720ml CADA, ENVELHECIDAS NO BARRIL DE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=HYPERLINK("https://www.rossileiloes.com.br/lote/detalhe/57335", "017")</f>
      </c>
      <c r="B28" s="4" t="s">
        <f>=HYPERLINK("https://www.rossileiloes.com.br/lote/detalhe/57335", "[ PORTEIRA FECHADA ] OFICINA DE MOTOS COMPLETA. FERRAMENTAS DE PRECISÃO E ESTOQUE DE PEÇAS CONFORME AS LISTAS (fotos)")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8.750,00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=HYPERLINK("https://www.rossileiloes.com.br/lote/detalhe/56626", "018")</f>
      </c>
      <c r="B29" s="4" t="s">
        <f>=HYPERLINK("https://www.rossileiloes.com.br/lote/detalhe/56626", "[ VÍDEO ] LOTE C/ 10 UNIDADES DE CANTIL DE BOLSO EM INOX. 240 ml CHEIOS DE VODKA. VÁRIOS MODELOS. PRODUTO ORIGINAL (SEM USO E COM AS CAIXAS INDIVIDUAIS)")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=HYPERLINK("https://www.rossileiloes.com.br/lote/detalhe/57381", "019")</f>
      </c>
      <c r="B30" s="4" t="s">
        <f>=HYPERLINK("https://www.rossileiloes.com.br/lote/detalhe/57381", "CAMINHONETE CHEVROLET D-20 CUSTOM. ANO 1988/1989.  04 PORTAS. RELÍQUIA PARA COLECIONADORES. EM FUNCIONAMENTO.")</f>
      </c>
      <c r="C30" s="4" t="inlineStr">
        <is>
          <t>Vendido</t>
        </is>
      </c>
      <c r="D30" s="4" t="inlineStr">
        <is>
          <t>75</t>
        </is>
      </c>
      <c r="E30" s="5" t="inlineStr">
        <is>
          <t>40.200,00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=HYPERLINK("https://www.rossileiloes.com.br/lote/detalhe/56589", "020")</f>
      </c>
      <c r="B31" s="4" t="s">
        <f>=HYPERLINK("https://www.rossileiloes.com.br/lote/detalhe/56589", "LOTE C/ APROX. 100 UNIDADES DE LÂMPADAS PHILIPS H7 ORIGINAL. 12 V. PARA USO EM VEÍCULOS AUTOMOTIVOS OU MOTOCICLETAS. (Produto sem uso. Na caixa)")</f>
      </c>
      <c r="C31" s="4" t="inlineStr">
        <is>
          <t>Vendido</t>
        </is>
      </c>
      <c r="D31" s="4" t="inlineStr">
        <is>
          <t>1</t>
        </is>
      </c>
      <c r="E31" s="5" t="inlineStr">
        <is>
          <t>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=HYPERLINK("https://www.rossileiloes.com.br/lote/detalhe/56594", "021")</f>
      </c>
      <c r="B32" s="4" t="s">
        <f>=HYPERLINK("https://www.rossileiloes.com.br/lote/detalhe/56594", " 30 GARRAFAS DE CACHAÇA SABOR AMARULA - 700ml CADA GARRAFA")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=HYPERLINK("https://www.rossileiloes.com.br/lote/detalhe/56612", "022")</f>
      </c>
      <c r="B33" s="4" t="s">
        <f>=HYPERLINK("https://www.rossileiloes.com.br/lote/detalhe/56612", " Lote contendo coleção 100 unidades  de Mini-Garrafas, de bebidas originais, diversos rótulos e sabores")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=HYPERLINK("https://www.rossileiloes.com.br/lote/detalhe/56569", "023")</f>
      </c>
      <c r="B34" s="4" t="s">
        <f>=HYPERLINK("https://www.rossileiloes.com.br/lote/detalhe/56569", " LOTE C/ 30 GARRAFAS DE CACHAÇA DE BANANA (38 GL). 720ml CADA, FEITA COM EXTRATO NATURAL DE BANANA (CACHAÇA DA ROÇA)")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=HYPERLINK("https://www.rossileiloes.com.br/lote/detalhe/56585", "024")</f>
      </c>
      <c r="B35" s="4" t="s">
        <f>=HYPERLINK("https://www.rossileiloes.com.br/lote/detalhe/56585", " BALCÃO ADEGA DE LUXO, DUPLA FACE C/ 14 DIVISÕES , EM MADEIRA LAMINADA.")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=HYPERLINK("https://www.rossileiloes.com.br/lote/detalhe/57156", "025")</f>
      </c>
      <c r="B36" s="4" t="s">
        <f>=HYPERLINK("https://www.rossileiloes.com.br/lote/detalhe/57156", "MESA BISTRÔ MADEIRA COM 02 BANQUETAS BAR ISIS REDONDA")</f>
      </c>
      <c r="C36" s="4" t="inlineStr">
        <is>
          <t>Vendido</t>
        </is>
      </c>
      <c r="D36" s="4" t="inlineStr">
        <is>
          <t>2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=HYPERLINK("https://www.rossileiloes.com.br/lote/detalhe/56619", "026")</f>
      </c>
      <c r="B37" s="4" t="s">
        <f>=HYPERLINK("https://www.rossileiloes.com.br/lote/detalhe/56619", " LOTE C/ 30 GARRAFAS DE CACHAÇA AMARELINHA. 720ml CADA, ENVELHECIDAS DIRETO DE BARRIS DE CARVALHO.")</f>
      </c>
      <c r="C37" s="4" t="inlineStr">
        <is>
          <t>Vendido</t>
        </is>
      </c>
      <c r="D37" s="4" t="inlineStr">
        <is>
          <t>1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=HYPERLINK("https://www.rossileiloes.com.br/lote/detalhe/57151", "027")</f>
      </c>
      <c r="B38" s="4" t="s">
        <f>=HYPERLINK("https://www.rossileiloes.com.br/lote/detalhe/57151", "MESA BISTRÔ MADEIRA COM 02 BANQUETAS BAR ISIS REDONDA")</f>
      </c>
      <c r="C38" s="4" t="inlineStr">
        <is>
          <t>Vendido</t>
        </is>
      </c>
      <c r="D38" s="4" t="inlineStr">
        <is>
          <t>1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=HYPERLINK("https://www.rossileiloes.com.br/lote/detalhe/56659", "028")</f>
      </c>
      <c r="B39" s="4" t="s">
        <f>=HYPERLINK("https://www.rossileiloes.com.br/lote/detalhe/56659", "COLEÇÃO DE MOEDAS E DINHEIRO ANTIGO. APROX. 100 MOEDAS E 30 CÉDULAS. PARA COLECIONADORES. RARIDADES DA DÉCADA DE 1800 E 1900")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=HYPERLINK("https://www.rossileiloes.com.br/lote/detalhe/57152", "029")</f>
      </c>
      <c r="B40" s="4" t="s">
        <f>=HYPERLINK("https://www.rossileiloes.com.br/lote/detalhe/57152", "MESA BISTRÔ MADEIRA COM 02 BANQUETAS BAR ISIS REDONDA")</f>
      </c>
      <c r="C40" s="4" t="inlineStr">
        <is>
          <t>Vendido</t>
        </is>
      </c>
      <c r="D40" s="4" t="inlineStr">
        <is>
          <t>1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=HYPERLINK("https://www.rossileiloes.com.br/lote/detalhe/56590", "030")</f>
      </c>
      <c r="B41" s="4" t="s">
        <f>=HYPERLINK("https://www.rossileiloes.com.br/lote/detalhe/56590", "LOTE C/ APROX. 100 UNIDADES DE LÂMPADAS PHILIPS H7 ORIGINAL. 12 V. PARA USO EM VEÍCULOS AUTOMOTIVOS OU MOTOCICLETAS. (Produto sem uso. Na caixa)")</f>
      </c>
      <c r="C41" s="4" t="inlineStr">
        <is>
          <t>Vendido</t>
        </is>
      </c>
      <c r="D41" s="4" t="inlineStr">
        <is>
          <t>2</t>
        </is>
      </c>
      <c r="E41" s="5" t="inlineStr">
        <is>
          <t>800,00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=HYPERLINK("https://www.rossileiloes.com.br/lote/detalhe/56625", "031")</f>
      </c>
      <c r="B42" s="4" t="s">
        <f>=HYPERLINK("https://www.rossileiloes.com.br/lote/detalhe/56625", "KIT COLEÇÃO C/ 30 MINI GARRAFAS SUVENIR. 60ml CADA, SENDO CACHAÇA/ VODKA / BLEND/ LICORES/ COQUETEL E OUTROS. CERCA DE 30 SABORES DIFERENTES. GARRAFAS DE VIDRO, TAMPA DE ALUMÍNIO, BEBIDAS ORIGINAIS.")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=HYPERLINK("https://www.rossileiloes.com.br/lote/detalhe/56601", "032")</f>
      </c>
      <c r="B43" s="4" t="s">
        <f>=HYPERLINK("https://www.rossileiloes.com.br/lote/detalhe/56601", "30 GARRAFAS DE CACHAÇA CARVALHO OURO")</f>
      </c>
      <c r="C43" s="4" t="inlineStr">
        <is>
          <t>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=HYPERLINK("https://www.rossileiloes.com.br/lote/detalhe/56588", "033")</f>
      </c>
      <c r="B44" s="4" t="s">
        <f>=HYPERLINK("https://www.rossileiloes.com.br/lote/detalhe/56588", "LOTE C/ APROX. 100 UNIDADES DE LÂMPADAS PHILIPS H7 ORIGINAL. 12 V. PARA USO EM VEÍCULOS AUTOMOTIVOS OU MOTOCICLETAS. (Produto sem uso. Na caixa)")</f>
      </c>
      <c r="C44" s="4" t="inlineStr">
        <is>
          <t>Vendido</t>
        </is>
      </c>
      <c r="D44" s="4" t="inlineStr">
        <is>
          <t>3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=HYPERLINK("https://www.rossileiloes.com.br/lote/detalhe/56484", "034")</f>
      </c>
      <c r="B45" s="4" t="s">
        <f>=HYPERLINK("https://www.rossileiloes.com.br/lote/detalhe/56484", " [ VÍDEO ] LOTE ÚNICO: 07 SUCATAS DE PARTES DE MOTOCICLETAS ANTIGAS DA DÉCADA DE 1980 (PARA COLECIONADORES OU RESTAURAÇÃO). SENDO YAMAHA RX-180cc , YAMAHA RD-135cc, YAMAHA RX-125cc e outras.")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=HYPERLINK("https://www.rossileiloes.com.br/lote/detalhe/56630", "035")</f>
      </c>
      <c r="B46" s="4" t="s">
        <f>=HYPERLINK("https://www.rossileiloes.com.br/lote/detalhe/56630", " 30 GARRAFAS DE CACHAÇA SABOR COQUNHO MEL - 700ml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=HYPERLINK("https://www.rossileiloes.com.br/lote/detalhe/56561", "036")</f>
      </c>
      <c r="B47" s="4" t="s">
        <f>=HYPERLINK("https://www.rossileiloes.com.br/lote/detalhe/56561", " LOTE C/ APROX. 100 UNIDADES DE SPINNER, VÁRIAS CORES E MODELOS, (SEM USO, NA CAIXA).")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=HYPERLINK("https://www.rossileiloes.com.br/lote/detalhe/56632", "037")</f>
      </c>
      <c r="B48" s="4" t="s">
        <f>=HYPERLINK("https://www.rossileiloes.com.br/lote/detalhe/56632", " 30 GARRAFAS DE CACHAÇA SABOR CANELINHA OURO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=HYPERLINK("https://www.rossileiloes.com.br/lote/detalhe/56587", "038")</f>
      </c>
      <c r="B49" s="4" t="s">
        <f>=HYPERLINK("https://www.rossileiloes.com.br/lote/detalhe/56587", " LOTE C/ 06 APARELHOS CELULAR E 45  BATERIAS , DIVERSAS MARCAS E MODELOS.")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=HYPERLINK("https://www.rossileiloes.com.br/lote/detalhe/56591", "039")</f>
      </c>
      <c r="B50" s="4" t="s">
        <f>=HYPERLINK("https://www.rossileiloes.com.br/lote/detalhe/56591", " 30 GARRAFAS DE CACHAÇA SABOR BANANA - 700ml CADA GARRAFA")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=HYPERLINK("https://www.rossileiloes.com.br/lote/detalhe/57153", "040")</f>
      </c>
      <c r="B51" s="4" t="s">
        <f>=HYPERLINK("https://www.rossileiloes.com.br/lote/detalhe/57153", "MESA BISTRÔ MADEIRA COM 02 BANQUETAS BAR ISIS REDONDA")</f>
      </c>
      <c r="C51" s="4" t="inlineStr">
        <is>
          <t>Vendido</t>
        </is>
      </c>
      <c r="D51" s="4" t="inlineStr">
        <is>
          <t>1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=HYPERLINK("https://www.rossileiloes.com.br/lote/detalhe/56597", "041")</f>
      </c>
      <c r="B52" s="4" t="s">
        <f>=HYPERLINK("https://www.rossileiloes.com.br/lote/detalhe/56597", "100 GARRAFAS DE CACHAÇA SABORES VARIADOS - 700ml CADA GARRAFA")</f>
      </c>
      <c r="C52" s="4" t="inlineStr">
        <is>
          <t>Vendido</t>
        </is>
      </c>
      <c r="D52" s="4" t="inlineStr">
        <is>
          <t>1</t>
        </is>
      </c>
      <c r="E52" s="5" t="inlineStr">
        <is>
          <t>850,00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=HYPERLINK("https://www.rossileiloes.com.br/lote/detalhe/56615", "042")</f>
      </c>
      <c r="B53" s="4" t="s">
        <f>=HYPERLINK("https://www.rossileiloes.com.br/lote/detalhe/56615", " 70 UNIDADES DE CAPAS P/ CADEIRAS , PRODUZIDAS  EM TECIDOS CETIM  COR BRANCA. (SEM USO)")</f>
      </c>
      <c r="C53" s="4" t="inlineStr">
        <is>
          <t>Vendido</t>
        </is>
      </c>
      <c r="D53" s="4" t="inlineStr">
        <is>
          <t>3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=HYPERLINK("https://www.rossileiloes.com.br/lote/detalhe/56637", "043")</f>
      </c>
      <c r="B54" s="4" t="s">
        <f>=HYPERLINK("https://www.rossileiloes.com.br/lote/detalhe/56637", "200 GARRAFAS DE CACHAÇA SABORES VARIADOS - 700ml CADA GARRAFA")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1.700,00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=HYPERLINK("https://www.rossileiloes.com.br/lote/detalhe/56586", "044")</f>
      </c>
      <c r="B55" s="4" t="s">
        <f>=HYPERLINK("https://www.rossileiloes.com.br/lote/detalhe/56586", " LOTE COM APROX. 100 UNIDADES DE SPINNERS , DIVERSOS MODELOS E CORES. (sem uso, nas caixas) [ Confira o Vídeo ]")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=HYPERLINK("https://www.rossileiloes.com.br/lote/detalhe/57154", "045")</f>
      </c>
      <c r="B56" s="4" t="s">
        <f>=HYPERLINK("https://www.rossileiloes.com.br/lote/detalhe/57154", "MESA BISTRÔ MADEIRA COM 02 BANQUETAS BAR ISIS REDONDA")</f>
      </c>
      <c r="C56" s="4" t="inlineStr">
        <is>
          <t>Vendido</t>
        </is>
      </c>
      <c r="D56" s="4" t="inlineStr">
        <is>
          <t>1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=HYPERLINK("https://www.rossileiloes.com.br/lote/detalhe/56633", "046")</f>
      </c>
      <c r="B57" s="4" t="s">
        <f>=HYPERLINK("https://www.rossileiloes.com.br/lote/detalhe/56633", " 30 GARRAFAS DE CACHAÇA SABORES VARIADOS - 700ml CADA GARRAFA")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=HYPERLINK("https://www.rossileiloes.com.br/lote/detalhe/56592", "047")</f>
      </c>
      <c r="B58" s="4" t="s">
        <f>=HYPERLINK("https://www.rossileiloes.com.br/lote/detalhe/56592", " 30 GARRAFAS DE CACHAÇA SABOR COQUNHO MEL - 700ml CADA GARRAFA")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=HYPERLINK("https://www.rossileiloes.com.br/lote/detalhe/56634", "048")</f>
      </c>
      <c r="B59" s="4" t="s">
        <f>=HYPERLINK("https://www.rossileiloes.com.br/lote/detalhe/56634", " 30 GARRAFAS DE CACHAÇA SABORES VARIADOS - 700ml CADA GARRAFA")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=HYPERLINK("https://www.rossileiloes.com.br/lote/detalhe/56568", "049")</f>
      </c>
      <c r="B60" s="4" t="s">
        <f>=HYPERLINK("https://www.rossileiloes.com.br/lote/detalhe/56568", " LOTE C/ 30 GARRAFAS DE COQUETEL DE MARACUJÁ 96. (13,5 GL)")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=HYPERLINK("https://www.rossileiloes.com.br/lote/detalhe/56621", "050")</f>
      </c>
      <c r="B61" s="4" t="s">
        <f>=HYPERLINK("https://www.rossileiloes.com.br/lote/detalhe/56621", " LOTE C/ 30 GARRAFAS DE CACHAÇA AMARELINHA. 720ml CADA, ENVELHECIDAS DIRETO DE BARRIS DE CARVALHO.")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=HYPERLINK("https://www.rossileiloes.com.br/lote/detalhe/56623", "051")</f>
      </c>
      <c r="B62" s="4" t="s">
        <f>=HYPERLINK("https://www.rossileiloes.com.br/lote/detalhe/56623", "KIT COLEÇÃO C/ 30 MINI GARRAFAS SUVENIR. 60ml CADA, SENDO CACHAÇA/ VODKA / BLEND/ LICORES/ COQUETEL E OUTROS. CERCA DE 30 SABORES DIFERENTES. GARRAFAS DE VIDRO, TAMPA DE ALUMÍNIO, BEBIDAS ORIGINAIS.")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=HYPERLINK("https://www.rossileiloes.com.br/lote/detalhe/57155", "052")</f>
      </c>
      <c r="B63" s="4" t="s">
        <f>=HYPERLINK("https://www.rossileiloes.com.br/lote/detalhe/57155", "MESA BISTRÔ MADEIRA COM 02 BANQUETAS BAR ISIS REDONDA")</f>
      </c>
      <c r="C63" s="4" t="inlineStr">
        <is>
          <t>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=HYPERLINK("https://www.rossileiloes.com.br/lote/detalhe/57280", "053")</f>
      </c>
      <c r="B64" s="4" t="s">
        <f>=HYPERLINK("https://www.rossileiloes.com.br/lote/detalhe/57280", "100 GARRAFAS DE CACHAÇA SABORES VARIADOS - 700ml CADA GARRAFA")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=HYPERLINK("https://www.rossileiloes.com.br/lote/detalhe/56640", "054")</f>
      </c>
      <c r="B65" s="4" t="s">
        <f>=HYPERLINK("https://www.rossileiloes.com.br/lote/detalhe/56640", "300 GARRAFAS DE CACHAÇA SABORES VARIADOS - 700ml CADA GARRAFA")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=HYPERLINK("https://www.rossileiloes.com.br/lote/detalhe/57301", "055")</f>
      </c>
      <c r="B66" s="4" t="s">
        <f>=HYPERLINK("https://www.rossileiloes.com.br/lote/detalhe/57301", "30 GARRAFAS DE CACHAÇA DE CARVALHO, ENVELHECIDA EM BARRIL DE MADEIRA DE CARVALHO, (MACIA E AMADEIRADA)")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=HYPERLINK("https://www.rossileiloes.com.br/lote/detalhe/56617", "070")</f>
      </c>
      <c r="B67" s="4" t="s">
        <f>=HYPERLINK("https://www.rossileiloes.com.br/lote/detalhe/56617", " LOTE COM APROX. 1.000 UNIDADES DE SPINNERS , DIVERSOS MODELOS E CORES. (sem uso, nas caixas) [ Confira o Vídeo ]")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=HYPERLINK("https://www.rossileiloes.com.br/lote/detalhe/56598", "071")</f>
      </c>
      <c r="B68" s="4" t="s">
        <f>=HYPERLINK("https://www.rossileiloes.com.br/lote/detalhe/56598", " 30 GARRAFAS DE CACHAÇA SABOR PEQUI - 700ml CADA GARRAFA")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=HYPERLINK("https://www.rossileiloes.com.br/lote/detalhe/56507", "072")</f>
      </c>
      <c r="B69" s="4" t="s">
        <f>=HYPERLINK("https://www.rossileiloes.com.br/lote/detalhe/56507", "04 QUILOS DE SEMENTE DE UMBURANA/ AMBURANA, UTILIZADA EM ENVELHECIMENTO DE CACHAÇA OU PARA PLANTIOS, SUA MADEIRA É NOBRE , UTILIZADA NA FABRICAÇÃO DE BARRIL/ DORNAS PARA ARMAZENAMENTO DE CACHAÇA OU ENVELHECIMENTO")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=HYPERLINK("https://www.rossileiloes.com.br/lote/detalhe/56565", "073")</f>
      </c>
      <c r="B70" s="4" t="s">
        <f>=HYPERLINK("https://www.rossileiloes.com.br/lote/detalhe/56565", " LOTE C/ 30 GARRAFAS DE COQUETEL DE MARACUJÁ 96. (13,5 GL)")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=HYPERLINK("https://www.rossileiloes.com.br/lote/detalhe/57302", "074")</f>
      </c>
      <c r="B71" s="4" t="s">
        <f>=HYPERLINK("https://www.rossileiloes.com.br/lote/detalhe/57302", "30 GARRAFAS DE CACHAÇA DE CARVALHO, ENVELHECIDA EM BARRIL DE MADEIRA DE CARVALHO, (MACIA E AMADEIRADA)")</f>
      </c>
      <c r="C71" s="4" t="inlineStr">
        <is>
          <t>Vendido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=HYPERLINK("https://www.rossileiloes.com.br/lote/detalhe/56596", "075")</f>
      </c>
      <c r="B72" s="4" t="s">
        <f>=HYPERLINK("https://www.rossileiloes.com.br/lote/detalhe/56596", "100 GARRAFAS DE CACHAÇA SABORES VARIADOS - 700ml CADA GARRAFA")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=HYPERLINK("https://www.rossileiloes.com.br/lote/detalhe/56618", "077")</f>
      </c>
      <c r="B73" s="4" t="s">
        <f>=HYPERLINK("https://www.rossileiloes.com.br/lote/detalhe/56618", " LOTE COM APROX. 1.000 UNIDADES DE SPINNERS , DIVERSOS MODELOS E CORES. (sem uso, nas caixas) [ Confira o Vídeo ]")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=HYPERLINK("https://www.rossileiloes.com.br/lote/detalhe/56655", "079")</f>
      </c>
      <c r="B74" s="4" t="s">
        <f>=HYPERLINK("https://www.rossileiloes.com.br/lote/detalhe/56655", "30 GARRAFAS DE CACHAÇA SABOR COQUINHO COM MEL")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=HYPERLINK("https://www.rossileiloes.com.br/lote/detalhe/57303", "081")</f>
      </c>
      <c r="B75" s="4" t="s">
        <f>=HYPERLINK("https://www.rossileiloes.com.br/lote/detalhe/57303", "30 GARRAFAS DE CACHAÇA DE CARVALHO, ENVELHECIDA EM BARRIL DE MADEIRA DE CARVALHO, (MACIA E AMADEIRADA)")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=HYPERLINK("https://www.rossileiloes.com.br/lote/detalhe/56657", "085")</f>
      </c>
      <c r="B76" s="4" t="s">
        <f>=HYPERLINK("https://www.rossileiloes.com.br/lote/detalhe/56657", "30 GARRAFAS DE CACHAÇA SABOR AMARULA")</f>
      </c>
      <c r="C76" s="4" t="inlineStr">
        <is>
          <t>Vendido</t>
        </is>
      </c>
      <c r="D76" s="4" t="inlineStr">
        <is>
          <t>1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=HYPERLINK("https://www.rossileiloes.com.br/lote/detalhe/56600", "086")</f>
      </c>
      <c r="B77" s="4" t="s">
        <f>=HYPERLINK("https://www.rossileiloes.com.br/lote/detalhe/56600", " 30 GARRAFAS DE CACHAÇA SABOR UMBURANA - 700ml CADA GARRAFA")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=HYPERLINK("https://www.rossileiloes.com.br/lote/detalhe/56566", "087")</f>
      </c>
      <c r="B78" s="4" t="s">
        <f>=HYPERLINK("https://www.rossileiloes.com.br/lote/detalhe/56566", " LOTE C/ 30 GARRAFAS DE COQUETEL DE PÊSSEGO. 720ml CADA.")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=HYPERLINK("https://www.rossileiloes.com.br/lote/detalhe/56602", "088")</f>
      </c>
      <c r="B79" s="4" t="s">
        <f>=HYPERLINK("https://www.rossileiloes.com.br/lote/detalhe/56602", "30 GARRAFAS DE CACHAÇA CARVALHO OURO")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=HYPERLINK("https://www.rossileiloes.com.br/lote/detalhe/56551", "089")</f>
      </c>
      <c r="B80" s="4" t="s">
        <f>=HYPERLINK("https://www.rossileiloes.com.br/lote/detalhe/56551", "LOTE C/ APROX. 30 UNIDADES , SENDO ESQUADROS METALICOS , CANTONEIRAS METALICAS E 01 REGUA METÁLICA DE 1,00 METRO MARCA VONDER..")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=HYPERLINK("https://www.rossileiloes.com.br/lote/detalhe/56643", "091")</f>
      </c>
      <c r="B81" s="4" t="s">
        <f>=HYPERLINK("https://www.rossileiloes.com.br/lote/detalhe/56643", " 30 GARRAFAS DE CACHAÇA SABOR PEQUI - 700ml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=HYPERLINK("https://www.rossileiloes.com.br/lote/detalhe/56595", "096")</f>
      </c>
      <c r="B82" s="4" t="s">
        <f>=HYPERLINK("https://www.rossileiloes.com.br/lote/detalhe/56595", " 30 GARRAFAS DE CACHAÇA SABOR UMBURANA COM MEL - 700ml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=HYPERLINK("https://www.rossileiloes.com.br/lote/detalhe/56648", "099")</f>
      </c>
      <c r="B83" s="4" t="s">
        <f>=HYPERLINK("https://www.rossileiloes.com.br/lote/detalhe/56648", " 30 GARRAFAS DE CACHAÇA SABOR UMBURANA COM MEL - 700ml CADA GARRAFA")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=HYPERLINK("https://www.rossileiloes.com.br/lote/detalhe/56635", "102")</f>
      </c>
      <c r="B84" s="4" t="s">
        <f>=HYPERLINK("https://www.rossileiloes.com.br/lote/detalhe/56635", "200 GARRAFAS DE CACHAÇA SABORES VARIADOS - 700ml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=HYPERLINK("https://www.rossileiloes.com.br/lote/detalhe/56642", "103")</f>
      </c>
      <c r="B85" s="4" t="s">
        <f>=HYPERLINK("https://www.rossileiloes.com.br/lote/detalhe/56642", " 30 GARRAFAS DE CACHAÇA SABOR PEQUI - 700ml CADA GARRAFA")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=HYPERLINK("https://www.rossileiloes.com.br/lote/detalhe/56614", "104")</f>
      </c>
      <c r="B86" s="4" t="s">
        <f>=HYPERLINK("https://www.rossileiloes.com.br/lote/detalhe/56614", "KIT COLEÇÃO C/ 30 MINI GARRAFAS SUVENIR. 60ml CADA, SENDO CACHAÇA/ VODKA / BLEND/ LICORES/ COQUETEL E OUTROS. CERCA DE 30 SABORES DIFERENTES. GARRAFAS DE VIDRO, TAMPA DE ALUMÍNIO, BEBIDAS ORIGINAIS.")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=HYPERLINK("https://www.rossileiloes.com.br/lote/detalhe/56562", "105")</f>
      </c>
      <c r="B87" s="4" t="s">
        <f>=HYPERLINK("https://www.rossileiloes.com.br/lote/detalhe/56562", " LOTE C/ 30 GARRAFAS DE CACHAÇA DE BANANA (38 GL). 720ml CADA, FEITA COM EXTRATO NATURAL DE BANANA (CACHAÇA DA ROÇA)")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=HYPERLINK("https://www.rossileiloes.com.br/lote/detalhe/56656", "106")</f>
      </c>
      <c r="B88" s="4" t="s">
        <f>=HYPERLINK("https://www.rossileiloes.com.br/lote/detalhe/56656", "30 GARRAFAS DE CACHAÇA SABOR COQUINHO COM MEL")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=HYPERLINK("https://www.rossileiloes.com.br/lote/detalhe/56652", "107")</f>
      </c>
      <c r="B89" s="4" t="s">
        <f>=HYPERLINK("https://www.rossileiloes.com.br/lote/detalhe/56652", " 30 GARRAFAS DE CACHAÇA SABOR JABUTICABA - 700ml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=HYPERLINK("https://www.rossileiloes.com.br/lote/detalhe/56579", "111")</f>
      </c>
      <c r="B90" s="4" t="s">
        <f>=HYPERLINK("https://www.rossileiloes.com.br/lote/detalhe/56579", "30 GARRAFAS DE CACHAÇA CANELINHA OURO - 700ml CADA GARRAFA")</f>
      </c>
      <c r="C90" s="4" t="inlineStr">
        <is>
          <t>Vendido</t>
        </is>
      </c>
      <c r="D90" s="4" t="inlineStr">
        <is>
          <t>1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=HYPERLINK("https://www.rossileiloes.com.br/lote/detalhe/56645", "112")</f>
      </c>
      <c r="B91" s="4" t="s">
        <f>=HYPERLINK("https://www.rossileiloes.com.br/lote/detalhe/56645", " 30 GARRAFAS DE CACHAÇA SABOR UMBURANA - 700ml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=HYPERLINK("https://www.rossileiloes.com.br/lote/detalhe/56653", "113")</f>
      </c>
      <c r="B92" s="4" t="s">
        <f>=HYPERLINK("https://www.rossileiloes.com.br/lote/detalhe/56653", " 30 GARRAFAS DE CACHAÇA SABOR JABUTICABA - 700ml CADA GARRAFA")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=HYPERLINK("https://www.rossileiloes.com.br/lote/detalhe/56525", "121")</f>
      </c>
      <c r="B93" s="4" t="s">
        <f>=HYPERLINK("https://www.rossileiloes.com.br/lote/detalhe/56525", " 30 GARRAFAS DE CACHAÇA SABOR UMBURANA MEL, 700ml CADA GARRAFA")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=HYPERLINK("https://www.rossileiloes.com.br/lote/detalhe/56616", "122")</f>
      </c>
      <c r="B94" s="4" t="s">
        <f>=HYPERLINK("https://www.rossileiloes.com.br/lote/detalhe/56616", "02 PARES DE CALÇADOS. SENDO 01 PAR DE BOTAS CANO ALTO Nº 34 E 01 PAR DE SAPATO ALTO Nº 37 (MARCA ELLUS, ORIGINAL)")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=HYPERLINK("https://www.rossileiloes.com.br/lote/detalhe/56553", "140")</f>
      </c>
      <c r="B95" s="4" t="s">
        <f>=HYPERLINK("https://www.rossileiloes.com.br/lote/detalhe/56553", " 04 UNIDADES DE PINGOMETROS, SENDO A GARRAFA DE 1000ml C/ SUPORTE DE PAREDE,  TORNEIRA E ROLHA, CHEIO DE CACHAÇA AMARELINHA ENVELHECIDA")</f>
      </c>
      <c r="C95" s="4" t="inlineStr">
        <is>
          <t>Vendido</t>
        </is>
      </c>
      <c r="D95" s="4" t="inlineStr">
        <is>
          <t>1</t>
        </is>
      </c>
      <c r="E95" s="5" t="inlineStr">
        <is>
          <t>160,00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=HYPERLINK("https://www.rossileiloes.com.br/lote/detalhe/56624", "141")</f>
      </c>
      <c r="B96" s="4" t="s">
        <f>=HYPERLINK("https://www.rossileiloes.com.br/lote/detalhe/56624", "KIT COLEÇÃO C/ 30 MINI GARRAFAS SUVENIR. 60ml CADA, SENDO CACHAÇA/ VODKA / BLEND/ LICORES/ COQUETEL E OUTROS. CERCA DE 30 SABORES DIFERENTES. GARRAFAS DE VIDRO, TAMPA DE ALUMÍNIO, BEBIDAS ORIGINAIS.")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=HYPERLINK("https://www.rossileiloes.com.br/lote/detalhe/56631", "142")</f>
      </c>
      <c r="B97" s="4" t="s">
        <f>=HYPERLINK("https://www.rossileiloes.com.br/lote/detalhe/56631", " 30 GARRAFAS DE CACHAÇA SABOR CANELINHA OURO - 700ml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=HYPERLINK("https://www.rossileiloes.com.br/lote/detalhe/56512", "146")</f>
      </c>
      <c r="B98" s="4" t="s">
        <f>=HYPERLINK("https://www.rossileiloes.com.br/lote/detalhe/56512", "30 GARRAFAS DE CACHAÇA SABOR GUARANÁ, 700ml CADA GARRAFA")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=HYPERLINK("https://www.rossileiloes.com.br/lote/detalhe/56554", "147")</f>
      </c>
      <c r="B99" s="4" t="s">
        <f>=HYPERLINK("https://www.rossileiloes.com.br/lote/detalhe/56554", " LOTE C/ 30 GARRAFAS DE CACHAÇA PRATA. 720ml CADA, ENVELHECIDAS NO BARRIL DE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=HYPERLINK("https://www.rossileiloes.com.br/lote/detalhe/56628", "148")</f>
      </c>
      <c r="B100" s="4" t="s">
        <f>=HYPERLINK("https://www.rossileiloes.com.br/lote/detalhe/56628", " 30 GARRAFAS DE CACHAÇA SABOR COQUNHO MEL - 700ml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=HYPERLINK("https://www.rossileiloes.com.br/lote/detalhe/56536", "150")</f>
      </c>
      <c r="B101" s="4" t="s">
        <f>=HYPERLINK("https://www.rossileiloes.com.br/lote/detalhe/56536", "03 GARRAFÕES DE 4,5 LITROS CADA DE CACHAÇA AMARELINHA ENVELHECIDA EM BARRIL DE MADEIRA DE CARVALHO")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=HYPERLINK("https://www.rossileiloes.com.br/lote/detalhe/56487", "155")</f>
      </c>
      <c r="B102" s="4" t="s">
        <f>=HYPERLINK("https://www.rossileiloes.com.br/lote/detalhe/56487", "30 GARRAFAS DE CACHAÇA SABOR LIMÃO, 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=HYPERLINK("https://www.rossileiloes.com.br/lote/detalhe/56570", "156")</f>
      </c>
      <c r="B103" s="4" t="s">
        <f>=HYPERLINK("https://www.rossileiloes.com.br/lote/detalhe/56570", " LOTE C/ 30 GARRAFAS DE COQUETEL DE PÊSSEGO. 720ml CADA.")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=HYPERLINK("https://www.rossileiloes.com.br/lote/detalhe/56647", "157")</f>
      </c>
      <c r="B104" s="4" t="s">
        <f>=HYPERLINK("https://www.rossileiloes.com.br/lote/detalhe/56647", " 30 GARRAFAS DE CACHAÇA SABOR UMBURANA COM MEL - 700ml CADA GARRAFA")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=HYPERLINK("https://www.rossileiloes.com.br/lote/detalhe/56651", "158")</f>
      </c>
      <c r="B105" s="4" t="s">
        <f>=HYPERLINK("https://www.rossileiloes.com.br/lote/detalhe/56651", " 30 GARRAFAS DE CACHAÇA SABOR AMARULA - 700ml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=HYPERLINK("https://www.rossileiloes.com.br/lote/detalhe/56654", "159")</f>
      </c>
      <c r="B106" s="4" t="s">
        <f>=HYPERLINK("https://www.rossileiloes.com.br/lote/detalhe/56654", " 30 GARRAFAS DE CACHAÇA SABOR JABUTICABA - 700ml CADA GARRAFA")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=HYPERLINK("https://www.rossileiloes.com.br/lote/detalhe/56545", "160")</f>
      </c>
      <c r="B107" s="4" t="s">
        <f>=HYPERLINK("https://www.rossileiloes.com.br/lote/detalhe/56545", "LOTE C/ 10 UNIDADES DE CANTIL DE BOLSO EM INOX. 240 ml CHEIOS DE VODKA. VÁRIOS MODELOS. PRODUTO ORIGINAL (SEM USO E COM AS CAIXAS INDIVIDUAIS)")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=HYPERLINK("https://www.rossileiloes.com.br/lote/detalhe/56608", "161")</f>
      </c>
      <c r="B108" s="4" t="s">
        <f>=HYPERLINK("https://www.rossileiloes.com.br/lote/detalhe/56608", " LOTE C/ 30 GARRAFAS DE CACHAÇA PRATA. 720ml CADA, ENVELHECIDAS NO BARRIL DE MADEIRA")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=HYPERLINK("https://www.rossileiloes.com.br/lote/detalhe/56550", "162")</f>
      </c>
      <c r="B109" s="4" t="s">
        <f>=HYPERLINK("https://www.rossileiloes.com.br/lote/detalhe/56550", "LOTE COM 04 PINGÔMETROS DE MADEIRA. GARRAFA DE 1 LITRO, TORNEIRA CROMADA, CHEIOS DE CACHAÇA ENVELHECIDA DIRETO DO BARRIL DE CARVALHO")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160,00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=HYPERLINK("https://www.rossileiloes.com.br/lote/detalhe/56572", "165")</f>
      </c>
      <c r="B110" s="4" t="s">
        <f>=HYPERLINK("https://www.rossileiloes.com.br/lote/detalhe/56572", "30 GARRAFAS DE CACHAÇA CANELINHA OURO - 700ml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=HYPERLINK("https://www.rossileiloes.com.br/lote/detalhe/56638", "166")</f>
      </c>
      <c r="B111" s="4" t="s">
        <f>=HYPERLINK("https://www.rossileiloes.com.br/lote/detalhe/56638", "300 GARRAFAS DE CACHAÇA SABORES VARIADOS - 700ml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=HYPERLINK("https://www.rossileiloes.com.br/lote/detalhe/56501", "175")</f>
      </c>
      <c r="B112" s="4" t="s">
        <f>=HYPERLINK("https://www.rossileiloes.com.br/lote/detalhe/56501", "LOTE COM: 30 GARRAFAS DE CACHAÇA DE BANANA.")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=HYPERLINK("https://www.rossileiloes.com.br/lote/detalhe/56539", "180")</f>
      </c>
      <c r="B113" s="4" t="s">
        <f>=HYPERLINK("https://www.rossileiloes.com.br/lote/detalhe/56539", "10 GARRAFÕES DE 4,5 LITROS CADA DE CACHAÇA AMARELINHA ENVELHECIDA EM BARRIL DE MADEIRA DE CARVALHO")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=HYPERLINK("https://www.rossileiloes.com.br/lote/detalhe/56549", "181")</f>
      </c>
      <c r="B114" s="4" t="s">
        <f>=HYPERLINK("https://www.rossileiloes.com.br/lote/detalhe/56549", "KIT COLEÇÃO C/ 30 MINI GARRAFAS SUVENIR. 60ml CADA, SENDO CACHAÇA/ VODKA / BLEND/ LICORES/ COQUETEL E OUTROS. CERCA DE 30 SABORES DIFERENTES. GARRAFAS DE VIDRO, TAMPA DE ALUMÍNIO, BEBIDAS ORIGINAIS.")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=HYPERLINK("https://www.rossileiloes.com.br/lote/detalhe/56571", "185")</f>
      </c>
      <c r="B115" s="4" t="s">
        <f>=HYPERLINK("https://www.rossileiloes.com.br/lote/detalhe/56571", "30 GARRAFAS DE CACHAÇA COQUINHO - 700ml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=HYPERLINK("https://www.rossileiloes.com.br/lote/detalhe/56641", "186")</f>
      </c>
      <c r="B116" s="4" t="s">
        <f>=HYPERLINK("https://www.rossileiloes.com.br/lote/detalhe/56641", " 30 GARRAFAS DE CACHAÇA SABOR PEQUI - 700ml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=HYPERLINK("https://www.rossileiloes.com.br/lote/detalhe/56552", "190")</f>
      </c>
      <c r="B117" s="4" t="s">
        <f>=HYPERLINK("https://www.rossileiloes.com.br/lote/detalhe/56552", " 04 UNIDADES DE PINGOMETROS, SENDO A GARRAFA DE 1000ml C/ SUPORTE DE PAREDE,  TORNEIRA E ROLHA, CHEIO DE CACHAÇA AMARELINHA ENVELHECIDA")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160,00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=HYPERLINK("https://www.rossileiloes.com.br/lote/detalhe/56606", "191")</f>
      </c>
      <c r="B118" s="4" t="s">
        <f>=HYPERLINK("https://www.rossileiloes.com.br/lote/detalhe/56606", "30 GARRAFAS DE CACHAÇA PRATA DA ROÇA")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=HYPERLINK("https://www.rossileiloes.com.br/lote/detalhe/56622", "191")</f>
      </c>
      <c r="B119" s="4" t="s">
        <f>=HYPERLINK("https://www.rossileiloes.com.br/lote/detalhe/56622", "KIT COLEÇÃO C/ 30 MINI GARRAFAS SUVENIR. 60ml CADA, SENDO CACHAÇA/ VODKA / BLEND/ LICORES/ COQUETEL E OUTROS. CERCA DE 30 SABORES DIFERENTES. GARRAFAS DE VIDRO, TAMPA DE ALUMÍNIO, BEBIDAS ORIGINAIS.")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190,00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=HYPERLINK("https://www.rossileiloes.com.br/lote/detalhe/56611", "192")</f>
      </c>
      <c r="B120" s="4" t="s">
        <f>=HYPERLINK("https://www.rossileiloes.com.br/lote/detalhe/56611", " Lote contendo coleção 100 unidades  de Mini-Garrafas, de bebidas originais, diversos rótulos e sabores")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=HYPERLINK("https://www.rossileiloes.com.br/lote/detalhe/56644", "193")</f>
      </c>
      <c r="B121" s="4" t="s">
        <f>=HYPERLINK("https://www.rossileiloes.com.br/lote/detalhe/56644", " 30 GARRAFAS DE CACHAÇA SABOR UMBURANA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=HYPERLINK("https://www.rossileiloes.com.br/lote/detalhe/56544", "194")</f>
      </c>
      <c r="B122" s="4" t="s">
        <f>=HYPERLINK("https://www.rossileiloes.com.br/lote/detalhe/56544", "10 GARRAFÕES DE 4,5 LITROS CADA DE CACHAÇA PRATA ENVELHECIDA EM BARRIL DE MADEIRA")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=HYPERLINK("https://www.rossileiloes.com.br/lote/detalhe/56603", "201")</f>
      </c>
      <c r="B123" s="4" t="s">
        <f>=HYPERLINK("https://www.rossileiloes.com.br/lote/detalhe/56603", "30 GARRAFAS DE CACHAÇA CARVALHO OURO")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=HYPERLINK("https://www.rossileiloes.com.br/lote/detalhe/56546", "205")</f>
      </c>
      <c r="B124" s="4" t="s">
        <f>=HYPERLINK("https://www.rossileiloes.com.br/lote/detalhe/56546", "LOTE C/ 10 UNIDADES DE CANTIL DE BOLSO EM INOX. 240 ml CHEIOS DE VODKA. VÁRIOS MODELOS. PRODUTO ORIGINAL (SEM USO E COM AS CAIXAS INDIVIDUAIS)")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=HYPERLINK("https://www.rossileiloes.com.br/lote/detalhe/56650", "207")</f>
      </c>
      <c r="B125" s="4" t="s">
        <f>=HYPERLINK("https://www.rossileiloes.com.br/lote/detalhe/56650", " 30 GARRAFAS DE CACHAÇA SABOR AMARULA - 700ml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=HYPERLINK("https://www.rossileiloes.com.br/lote/detalhe/56599", "212")</f>
      </c>
      <c r="B126" s="4" t="s">
        <f>=HYPERLINK("https://www.rossileiloes.com.br/lote/detalhe/56599", " 30 GARRAFAS DE CACHAÇA SABOR JABUTICABA - 700ml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=HYPERLINK("https://www.rossileiloes.com.br/lote/detalhe/56658", "214")</f>
      </c>
      <c r="B127" s="4" t="s">
        <f>=HYPERLINK("https://www.rossileiloes.com.br/lote/detalhe/56658", "30 GARRAFAS DE CACHAÇA SABOR AMARULA")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=HYPERLINK("https://www.rossileiloes.com.br/lote/detalhe/56488", "215")</f>
      </c>
      <c r="B128" s="4" t="s">
        <f>=HYPERLINK("https://www.rossileiloes.com.br/lote/detalhe/56488", " 30 GARRAFAS DE CACHAÇA CANELINHA MEL - 700ml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=HYPERLINK("https://www.rossileiloes.com.br/lote/detalhe/56542", "216")</f>
      </c>
      <c r="B129" s="4" t="s">
        <f>=HYPERLINK("https://www.rossileiloes.com.br/lote/detalhe/56542", "03 GARRAFÕES DE 4,5 LITROS CADA DE CACHAÇA PRATA ENVELHECIDA EM BARRIL DE MADEIRA")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=HYPERLINK("https://www.rossileiloes.com.br/lote/detalhe/56646", "217")</f>
      </c>
      <c r="B130" s="4" t="s">
        <f>=HYPERLINK("https://www.rossileiloes.com.br/lote/detalhe/56646", " 30 GARRAFAS DE CACHAÇA SABOR UMBURANA COM MEL - 700ml CADA GARRAFA")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=HYPERLINK("https://www.rossileiloes.com.br/lote/detalhe/56584", "221")</f>
      </c>
      <c r="B131" s="4" t="s">
        <f>=HYPERLINK("https://www.rossileiloes.com.br/lote/detalhe/56584", "30 GARRAFAS DE CACHAÇA AMARULA MEL - 700ml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=HYPERLINK("https://www.rossileiloes.com.br/lote/detalhe/56489", "230")</f>
      </c>
      <c r="B132" s="4" t="s">
        <f>=HYPERLINK("https://www.rossileiloes.com.br/lote/detalhe/56489", "30 GARRAFAS DE CACHAÇA COQUINHO MEL - 700ml CADA GARRAFA")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=HYPERLINK("https://www.rossileiloes.com.br/lote/detalhe/56583", "240")</f>
      </c>
      <c r="B133" s="4" t="s">
        <f>=HYPERLINK("https://www.rossileiloes.com.br/lote/detalhe/56583", "30 GARRAFAS DE CACHAÇA AMARULA MEL - 700ml CADA GARRAFA")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=HYPERLINK("https://www.rossileiloes.com.br/lote/detalhe/56627", "241")</f>
      </c>
      <c r="B134" s="4" t="s">
        <f>=HYPERLINK("https://www.rossileiloes.com.br/lote/detalhe/56627", "[ VÍDEO ] LOTE C/ 10 UNIDADES DE CANTIL DE BOLSO EM INOX. 240 ml CHEIOS DE VODKA. VÁRIOS MODELOS. PRODUTO ORIGINAL (SEM USO E COM AS CAIXAS INDIVIDUAIS)")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=HYPERLINK("https://www.rossileiloes.com.br/lote/detalhe/56491", "245")</f>
      </c>
      <c r="B135" s="4" t="s">
        <f>=HYPERLINK("https://www.rossileiloes.com.br/lote/detalhe/56491", " 30 GARRAFAS DE CACHAÇA SABOR BLEND, 700ml CADA GARRAFA")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=HYPERLINK("https://www.rossileiloes.com.br/lote/detalhe/56535", "247")</f>
      </c>
      <c r="B136" s="4" t="s">
        <f>=HYPERLINK("https://www.rossileiloes.com.br/lote/detalhe/56535", "03 GARRAFÕES DE 4,5 LITROS CADA DE CACHAÇA AMARELINHA ENVELHECIDA EM BARRIL DE MADEIRA DE CARVALHO")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=HYPERLINK("https://www.rossileiloes.com.br/lote/detalhe/56636", "248")</f>
      </c>
      <c r="B137" s="4" t="s">
        <f>=HYPERLINK("https://www.rossileiloes.com.br/lote/detalhe/56636", "200 GARRAFAS DE CACHAÇA SABORES VARIADOS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=HYPERLINK("https://www.rossileiloes.com.br/lote/detalhe/56576", "255")</f>
      </c>
      <c r="B138" s="4" t="s">
        <f>=HYPERLINK("https://www.rossileiloes.com.br/lote/detalhe/56576", " 30 GARRAFAS DE CACHAÇA SABOR UMBURANA MEL, 700ml CADA GARRAFA")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=HYPERLINK("https://www.rossileiloes.com.br/lote/detalhe/56573", "260")</f>
      </c>
      <c r="B139" s="4" t="s">
        <f>=HYPERLINK("https://www.rossileiloes.com.br/lote/detalhe/56573", "30 GARRAFAS DE CACHAÇA AMARULA MEL - 700ml CADA GARRAFA")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=HYPERLINK("https://www.rossileiloes.com.br/lote/detalhe/56486", "265")</f>
      </c>
      <c r="B140" s="4" t="s">
        <f>=HYPERLINK("https://www.rossileiloes.com.br/lote/detalhe/56486", "30 GARRAFAS DE VODKA 96, 1000ml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=HYPERLINK("https://www.rossileiloes.com.br/lote/detalhe/56518", "272")</f>
      </c>
      <c r="B141" s="4" t="s">
        <f>=HYPERLINK("https://www.rossileiloes.com.br/lote/detalhe/56518", " 30 GARRAFAS DE CACHAÇA SABOR BLEND, 700ml CADA GARRAFA")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=HYPERLINK("https://www.rossileiloes.com.br/lote/detalhe/56574", "280")</f>
      </c>
      <c r="B142" s="4" t="s">
        <f>=HYPERLINK("https://www.rossileiloes.com.br/lote/detalhe/56574", "30 GARRAFAS DE CACHAÇA AMARULA MEL - 700ml CADA GARRAFA")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=HYPERLINK("https://www.rossileiloes.com.br/lote/detalhe/56575", "290")</f>
      </c>
      <c r="B143" s="4" t="s">
        <f>=HYPERLINK("https://www.rossileiloes.com.br/lote/detalhe/56575", "30 GARRAFAS DE CACHAÇA AMARULA MEL - 700ml CADA GARRAFA")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=HYPERLINK("https://www.rossileiloes.com.br/lote/detalhe/56649", "292")</f>
      </c>
      <c r="B144" s="4" t="s">
        <f>=HYPERLINK("https://www.rossileiloes.com.br/lote/detalhe/56649", " 30 GARRAFAS DE CACHAÇA SABOR AMARULA - 700ml CADA GARRAFA")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=HYPERLINK("https://www.rossileiloes.com.br/lote/detalhe/56605", "296")</f>
      </c>
      <c r="B145" s="4" t="s">
        <f>=HYPERLINK("https://www.rossileiloes.com.br/lote/detalhe/56605", "30 GARRAFAS DE CACHAÇA PRATA DA ROÇA")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=HYPERLINK("https://www.rossileiloes.com.br/lote/detalhe/56502", "305")</f>
      </c>
      <c r="B146" s="4" t="s">
        <f>=HYPERLINK("https://www.rossileiloes.com.br/lote/detalhe/56502", "LOTE COM: 30 GARRAFAS DE CACHAÇA SABOR JABUTICABA.")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=HYPERLINK("https://www.rossileiloes.com.br/lote/detalhe/56482", "310")</f>
      </c>
      <c r="B147" s="4" t="s">
        <f>=HYPERLINK("https://www.rossileiloes.com.br/lote/detalhe/56482", " LOTE CONTENDO APROX. 25 CHUVEIROS")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=HYPERLINK("https://www.rossileiloes.com.br/lote/detalhe/56483", "320")</f>
      </c>
      <c r="B148" s="4" t="s">
        <f>=HYPERLINK("https://www.rossileiloes.com.br/lote/detalhe/56483", "Diversas churrasqueiras elétricas e Peças.")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190,00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=HYPERLINK("https://www.rossileiloes.com.br/lote/detalhe/56505", "325")</f>
      </c>
      <c r="B149" s="4" t="s">
        <f>=HYPERLINK("https://www.rossileiloes.com.br/lote/detalhe/56505", " 30 GARRAFAS DE CACHAÇA SABOR UMBURANA MEL, 700ml CADA GARRAFA")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=HYPERLINK("https://www.rossileiloes.com.br/lote/detalhe/56521", "331")</f>
      </c>
      <c r="B150" s="4" t="s">
        <f>=HYPERLINK("https://www.rossileiloes.com.br/lote/detalhe/56521", "LOTE COM: 30 GARRAFAS DE CACHAÇA SABOR JABUTICABA.")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=HYPERLINK("https://www.rossileiloes.com.br/lote/detalhe/56506", "345")</f>
      </c>
      <c r="B151" s="4" t="s">
        <f>=HYPERLINK("https://www.rossileiloes.com.br/lote/detalhe/56506", "30 GARRAFAS DE CACHAÇA SABOR AMARULA")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=HYPERLINK("https://www.rossileiloes.com.br/lote/detalhe/56639", "346")</f>
      </c>
      <c r="B152" s="4" t="s">
        <f>=HYPERLINK("https://www.rossileiloes.com.br/lote/detalhe/56639", "300 GARRAFAS DE CACHAÇA SABORES VARIADOS - 700ml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=HYPERLINK("https://www.rossileiloes.com.br/lote/detalhe/56490", "355")</f>
      </c>
      <c r="B153" s="4" t="s">
        <f>=HYPERLINK("https://www.rossileiloes.com.br/lote/detalhe/56490", " 30 GARRAFAS DE VINHOS, TINTO SUAVE, TINTO SECO, BRANCO SUAVE, BRANCO SECO E ROSADO, SAFRA DELVIGO LEGÍTIMO, DE SANTA CATARINA")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=HYPERLINK("https://www.rossileiloes.com.br/lote/detalhe/56494", "365")</f>
      </c>
      <c r="B154" s="4" t="s">
        <f>=HYPERLINK("https://www.rossileiloes.com.br/lote/detalhe/56494", " 30 GARRAFAS DE VINHO TINTO SUAVE. SAFRA DELVIGO. LEGÍTIMO DE SANTA CATARINA")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=HYPERLINK("https://www.rossileiloes.com.br/lote/detalhe/56495", "370")</f>
      </c>
      <c r="B155" s="4" t="s">
        <f>=HYPERLINK("https://www.rossileiloes.com.br/lote/detalhe/56495", " 30 GARRAFAS DE VINHO TINTO SECO. SAFRA DELVIGO. LEGÍTIMO DE SANTA CATARINA")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=HYPERLINK("https://www.rossileiloes.com.br/lote/detalhe/56485", "375")</f>
      </c>
      <c r="B156" s="4" t="s">
        <f>=HYPERLINK("https://www.rossileiloes.com.br/lote/detalhe/56485", " LOTE C/ 12 MEDIDORES TERMÔMETRO / TEMPERATURA.")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=HYPERLINK("https://www.rossileiloes.com.br/lote/detalhe/56492", "380")</f>
      </c>
      <c r="B157" s="4" t="s">
        <f>=HYPERLINK("https://www.rossileiloes.com.br/lote/detalhe/56492", " 30 GARRAFAS DE VINHO BRANCO SUAVE. SAFRA DELVIGO. LEGÍTIMO DE SANTA CATARINA")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=HYPERLINK("https://www.rossileiloes.com.br/lote/detalhe/56493", "385")</f>
      </c>
      <c r="B158" s="4" t="s">
        <f>=HYPERLINK("https://www.rossileiloes.com.br/lote/detalhe/56493", " 30 GARRAFAS DE VINHO ROSADO. SAFRA DELVIGO. LEGÍTIMO DE SANTA CATARINA")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=HYPERLINK("https://www.rossileiloes.com.br/lote/detalhe/56497", "390")</f>
      </c>
      <c r="B159" s="4" t="s">
        <f>=HYPERLINK("https://www.rossileiloes.com.br/lote/detalhe/56497", "LOTE COM 30 GARRAFAS DE VINHO TINTO SECO.")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=HYPERLINK("https://www.rossileiloes.com.br/lote/detalhe/56496", "395")</f>
      </c>
      <c r="B160" s="4" t="s">
        <f>=HYPERLINK("https://www.rossileiloes.com.br/lote/detalhe/56496", "LOTE COM 30 GARRAFAS DE VINHO TINTO SUAVE.")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=HYPERLINK("https://www.rossileiloes.com.br/lote/detalhe/56498", "400")</f>
      </c>
      <c r="B161" s="4" t="s">
        <f>=HYPERLINK("https://www.rossileiloes.com.br/lote/detalhe/56498", "10 GARRAFÕES DE VINHO TINTO SUAVE. 02 LITROS CADA..")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=HYPERLINK("https://www.rossileiloes.com.br/lote/detalhe/56604", "406")</f>
      </c>
      <c r="B162" s="4" t="s">
        <f>=HYPERLINK("https://www.rossileiloes.com.br/lote/detalhe/56604", "30 GARRAFAS DE CACHAÇA PRATA DA ROÇA")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=HYPERLINK("https://www.rossileiloes.com.br/lote/detalhe/56547", "410")</f>
      </c>
      <c r="B163" s="4" t="s">
        <f>=HYPERLINK("https://www.rossileiloes.com.br/lote/detalhe/56547", "LOTE C/ 10 UNIDADES DE CANTIL DE BOLSO EM INOX. 240 ml CHEIOS DE VODKA. VÁRIOS MODELOS. PRODUTO ORIGINAL (SEM USO E COM AS CAIXAS INDIVIDUAIS)")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=HYPERLINK("https://www.rossileiloes.com.br/lote/detalhe/56613", "411")</f>
      </c>
      <c r="B164" s="4" t="s">
        <f>=HYPERLINK("https://www.rossileiloes.com.br/lote/detalhe/56613", "KIT COLEÇÃO C/ 30 MINI GARRAFAS SUVENIR. 60ml CADA, SENDO CACHAÇA/ VODKA / BLEND/ LICORES/ COQUETEL E OUTROS. CERCA DE 30 SABORES DIFERENTES. GARRAFAS DE VIDRO, TAMPA DE ALUMÍNIO, BEBIDAS ORIGINAIS.")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=HYPERLINK("https://www.rossileiloes.com.br/lote/detalhe/56499", "420")</f>
      </c>
      <c r="B165" s="4" t="s">
        <f>=HYPERLINK("https://www.rossileiloes.com.br/lote/detalhe/56499", "10 GARRAFÕES DE VINHO TINTO SECO. 02 LITROS CADA..")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=HYPERLINK("https://www.rossileiloes.com.br/lote/detalhe/56500", "430")</f>
      </c>
      <c r="B166" s="4" t="s">
        <f>=HYPERLINK("https://www.rossileiloes.com.br/lote/detalhe/56500", " 30 GARRAFAS, SENDO: 10 DE LICOR DE COQUINHO MEL, 10 DE COQUETEL DE PÊSSEGO E 10 DE COQUETEL DE MARACUJÁ.")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=HYPERLINK("https://www.rossileiloes.com.br/lote/detalhe/56607", "436")</f>
      </c>
      <c r="B167" s="4" t="s">
        <f>=HYPERLINK("https://www.rossileiloes.com.br/lote/detalhe/56607", " LOTE C/ 30 GARRAFAS DE CACHAÇA PRATA. 720ml CADA, ENVELHECIDAS NO BARRIL DE MADEIRA")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=HYPERLINK("https://www.rossileiloes.com.br/lote/detalhe/56503", "445")</f>
      </c>
      <c r="B168" s="4" t="s">
        <f>=HYPERLINK("https://www.rossileiloes.com.br/lote/detalhe/56503", "30 GARRAFAS DE CACHAÇA BLUE")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=HYPERLINK("https://www.rossileiloes.com.br/lote/detalhe/56541", "450")</f>
      </c>
      <c r="B169" s="4" t="s">
        <f>=HYPERLINK("https://www.rossileiloes.com.br/lote/detalhe/56541", "03 GARRAFÕES DE 4,5 LITROS CADA DE CACHAÇA PRATA ENVELHECIDA EM BARRIL DE MADEIRA")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=HYPERLINK("https://www.rossileiloes.com.br/lote/detalhe/56504", "455")</f>
      </c>
      <c r="B170" s="4" t="s">
        <f>=HYPERLINK("https://www.rossileiloes.com.br/lote/detalhe/56504", "30 GARRAFAS DE CACHAÇA SABOR AMARULA, 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=HYPERLINK("https://www.rossileiloes.com.br/lote/detalhe/56508", "470")</f>
      </c>
      <c r="B171" s="4" t="s">
        <f>=HYPERLINK("https://www.rossileiloes.com.br/lote/detalhe/56508", " LOTE C/ 30 GARRAFAS DE CACHAÇA PRATA. 720ml CADA, ENVELHECIDAS NO BARRIL DE MADEIRA")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=HYPERLINK("https://www.rossileiloes.com.br/lote/detalhe/56513", "475")</f>
      </c>
      <c r="B172" s="4" t="s">
        <f>=HYPERLINK("https://www.rossileiloes.com.br/lote/detalhe/56513", " 30 GARRAFAS DE CACHAÇA AMARELINHA DE ALAMBIQUE, ARMAZENADAS E ENVELHECIDAS EM BARRIL DE CARVALHO,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=HYPERLINK("https://www.rossileiloes.com.br/lote/detalhe/56515", "485")</f>
      </c>
      <c r="B173" s="4" t="s">
        <f>=HYPERLINK("https://www.rossileiloes.com.br/lote/detalhe/56515", " 30 GARRAFAS DE CACHAÇA PRATA DE ALAMBIQUE, ENVELHECIDAS NO BARRIL DE MADEIRA, 700ml CADA GARRAFA")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=HYPERLINK("https://www.rossileiloes.com.br/lote/detalhe/56510", "490")</f>
      </c>
      <c r="B174" s="4" t="s">
        <f>=HYPERLINK("https://www.rossileiloes.com.br/lote/detalhe/56510", "30 GARRAFAS DE CACHAÇA SABOR LIMÃO, 700ml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=HYPERLINK("https://www.rossileiloes.com.br/lote/detalhe/56520", "500")</f>
      </c>
      <c r="B175" s="4" t="s">
        <f>=HYPERLINK("https://www.rossileiloes.com.br/lote/detalhe/56520", "LOTE COM: 30 GARRAFAS DE CACHAÇA DE BANANA.")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=HYPERLINK("https://www.rossileiloes.com.br/lote/detalhe/56514", "505")</f>
      </c>
      <c r="B176" s="4" t="s">
        <f>=HYPERLINK("https://www.rossileiloes.com.br/lote/detalhe/56514", "30 GARRAFAS DE CACHAÇA COQUINHO - 700ml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=HYPERLINK("https://www.rossileiloes.com.br/lote/detalhe/56511", "520")</f>
      </c>
      <c r="B177" s="4" t="s">
        <f>=HYPERLINK("https://www.rossileiloes.com.br/lote/detalhe/56511", "30 GARRAFAS DE CACHAÇA SABOR PEQUI, 700ml CADA GARRAFA")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=HYPERLINK("https://www.rossileiloes.com.br/lote/detalhe/56578", "525")</f>
      </c>
      <c r="B178" s="4" t="s">
        <f>=HYPERLINK("https://www.rossileiloes.com.br/lote/detalhe/56578", " 30 GARRAFAS DE CACHAÇA CANELINHA MEL - 700ml CADA GARRAF")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=HYPERLINK("https://www.rossileiloes.com.br/lote/detalhe/56516", "530")</f>
      </c>
      <c r="B179" s="4" t="s">
        <f>=HYPERLINK("https://www.rossileiloes.com.br/lote/detalhe/56516", "30 GARRAFAS DE CACHAÇA COQUINHO MEL - 700ml CADA GARRAFA")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=HYPERLINK("https://www.rossileiloes.com.br/lote/detalhe/56517", "545")</f>
      </c>
      <c r="B180" s="4" t="s">
        <f>=HYPERLINK("https://www.rossileiloes.com.br/lote/detalhe/56517", " 30 GARRAFAS DE CACHAÇA SABOR UMBURANA MEL, 700ml CADA GARRAFA")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=HYPERLINK("https://www.rossileiloes.com.br/lote/detalhe/56509", "550")</f>
      </c>
      <c r="B181" s="4" t="s">
        <f>=HYPERLINK("https://www.rossileiloes.com.br/lote/detalhe/56509", "30 GARRAFAS DE VODKA 96, 1000ml CADA GARRAFA")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=HYPERLINK("https://www.rossileiloes.com.br/lote/detalhe/56526", "565")</f>
      </c>
      <c r="B182" s="4" t="s">
        <f>=HYPERLINK("https://www.rossileiloes.com.br/lote/detalhe/56526", "30 GARRAFAS DE CACHAÇA SABOR COQUINHO COM MEL")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=HYPERLINK("https://www.rossileiloes.com.br/lote/detalhe/56527", "570")</f>
      </c>
      <c r="B183" s="4" t="s">
        <f>=HYPERLINK("https://www.rossileiloes.com.br/lote/detalhe/56527", "30 GARRAFAS DE CACHAÇA SABOR AMARULA")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=HYPERLINK("https://www.rossileiloes.com.br/lote/detalhe/56519", "575")</f>
      </c>
      <c r="B184" s="4" t="s">
        <f>=HYPERLINK("https://www.rossileiloes.com.br/lote/detalhe/56519", " 30 GARRAFAS, SENDO: 10 DE LICOR DE COQUINHO MEL, 10 DE COQUETEL DE PÊSSEGO E 10 DE COQUETEL DE MARACUJÁ.")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=HYPERLINK("https://www.rossileiloes.com.br/lote/detalhe/56522", "580")</f>
      </c>
      <c r="B185" s="4" t="s">
        <f>=HYPERLINK("https://www.rossileiloes.com.br/lote/detalhe/56522", "30 GARRAFAS DE CACHAÇA BLEND AMADEIRADA, 700ml CADA GARRAFA")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=HYPERLINK("https://www.rossileiloes.com.br/lote/detalhe/56523", "585")</f>
      </c>
      <c r="B186" s="4" t="s">
        <f>=HYPERLINK("https://www.rossileiloes.com.br/lote/detalhe/56523", "30 GARRAFAS DE CACHAÇA BLUE")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=HYPERLINK("https://www.rossileiloes.com.br/lote/detalhe/56524", "590")</f>
      </c>
      <c r="B187" s="4" t="s">
        <f>=HYPERLINK("https://www.rossileiloes.com.br/lote/detalhe/56524", "30 GARRAFAS DE CACHAÇA SABOR AMARULA, 700ml CADA GARRAFA")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=HYPERLINK("https://www.rossileiloes.com.br/lote/detalhe/56580", "600")</f>
      </c>
      <c r="B188" s="4" t="s">
        <f>=HYPERLINK("https://www.rossileiloes.com.br/lote/detalhe/56580", "30 GARRAFAS DE CACHAÇA CARVALHO OURO")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=HYPERLINK("https://www.rossileiloes.com.br/lote/detalhe/56528", "605")</f>
      </c>
      <c r="B189" s="4" t="s">
        <f>=HYPERLINK("https://www.rossileiloes.com.br/lote/detalhe/56528", "30 GARRAFAS DE VODKA 96, 1000ml CADA GARRAFA")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=HYPERLINK("https://www.rossileiloes.com.br/lote/detalhe/56610", "616")</f>
      </c>
      <c r="B190" s="4" t="s">
        <f>=HYPERLINK("https://www.rossileiloes.com.br/lote/detalhe/56610", "[ VÍDEO ] LOTE C/ 10 UNIDADES DE CANTIL DE BOLSO EM INOX. 240 ml CHEIOS DE VODKA. VÁRIOS MODELOS. PRODUTO ORIGINAL (SEM USO E COM AS CAIXAS INDIVIDUAIS)")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=HYPERLINK("https://www.rossileiloes.com.br/lote/detalhe/56529", "625")</f>
      </c>
      <c r="B191" s="4" t="s">
        <f>=HYPERLINK("https://www.rossileiloes.com.br/lote/detalhe/56529", "30 GARRAFAS DE CACHAÇA PRATA DA ROÇA")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=HYPERLINK("https://www.rossileiloes.com.br/lote/detalhe/56534", "630")</f>
      </c>
      <c r="B192" s="4" t="s">
        <f>=HYPERLINK("https://www.rossileiloes.com.br/lote/detalhe/56534", "03 GARRAFÕES DE 4,5 LITROS CADA DE CACHAÇA AMARELINHA ENVELHECIDA EM BARRIL DE MADEIRA DE CARVALHO")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120,00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=HYPERLINK("https://www.rossileiloes.com.br/lote/detalhe/56533", "635")</f>
      </c>
      <c r="B193" s="4" t="s">
        <f>=HYPERLINK("https://www.rossileiloes.com.br/lote/detalhe/56533", "10 GARRAFÕES DE 4,5 LITROS CADA DE CACHAÇA PRATA ENVELHECIDA EM BARRIL DE MADEIRA")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=HYPERLINK("https://www.rossileiloes.com.br/lote/detalhe/56530", "640")</f>
      </c>
      <c r="B194" s="4" t="s">
        <f>=HYPERLINK("https://www.rossileiloes.com.br/lote/detalhe/56530", "30 GARRAFAS DE CACHAÇA COQUETEL GREEN HORTELÃ C/ ANIS")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=HYPERLINK("https://www.rossileiloes.com.br/lote/detalhe/56581", "645")</f>
      </c>
      <c r="B195" s="4" t="s">
        <f>=HYPERLINK("https://www.rossileiloes.com.br/lote/detalhe/56581", "30 GARRAFAS DE CACHAÇA CARVALHO OURO")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=HYPERLINK("https://www.rossileiloes.com.br/lote/detalhe/56531", "650")</f>
      </c>
      <c r="B196" s="4" t="s">
        <f>=HYPERLINK("https://www.rossileiloes.com.br/lote/detalhe/56531", "30 GARRAFAS DE CACHAÇA PRATA DA ROÇA")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=HYPERLINK("https://www.rossileiloes.com.br/lote/detalhe/56538", "650")</f>
      </c>
      <c r="B197" s="4" t="s">
        <f>=HYPERLINK("https://www.rossileiloes.com.br/lote/detalhe/56538", "10 GARRAFÕES DE 4,5 LITROS CADA DE CACHAÇA AMARELINHA ENVELHECIDA EM BARRIL DE MADEIRA DE CARVALHO")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=HYPERLINK("https://www.rossileiloes.com.br/lote/detalhe/56532", "655")</f>
      </c>
      <c r="B198" s="4" t="s">
        <f>=HYPERLINK("https://www.rossileiloes.com.br/lote/detalhe/56532", "30 GARRAFAS DE CACHAÇA COQUETEL GREEN HORTELÃ C/ ANIS")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=HYPERLINK("https://www.rossileiloes.com.br/lote/detalhe/56540", "665")</f>
      </c>
      <c r="B199" s="4" t="s">
        <f>=HYPERLINK("https://www.rossileiloes.com.br/lote/detalhe/56540", "03 GARRAFÕES DE 4,5 LITROS CADA DE CACHAÇA PRATA ENVELHECIDA EM BARRIL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=HYPERLINK("https://www.rossileiloes.com.br/lote/detalhe/56537", "675")</f>
      </c>
      <c r="B200" s="4" t="s">
        <f>=HYPERLINK("https://www.rossileiloes.com.br/lote/detalhe/56537", "10 GARRAFÕES DE 4,5 LITROS CADA DE CACHAÇA AMARELINHA ENVELHECIDA EM BARRIL DE MADEIRA DE CARVALHO")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=HYPERLINK("https://www.rossileiloes.com.br/lote/detalhe/56543", "690")</f>
      </c>
      <c r="B201" s="4" t="s">
        <f>=HYPERLINK("https://www.rossileiloes.com.br/lote/detalhe/56543", "10 GARRAFÕES DE 4,5 LITROS CADA DE CACHAÇA PRATA ENVELHECIDA EM BARRIL DE MADEIRA")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=HYPERLINK("https://www.rossileiloes.com.br/lote/detalhe/56548", "700")</f>
      </c>
      <c r="B202" s="4" t="s">
        <f>=HYPERLINK("https://www.rossileiloes.com.br/lote/detalhe/56548", "KIT COLEÇÃO C/ 30 MINI GARRAFAS SUVENIR. 60ml CADA, SENDO CACHAÇA/ VODKA / BLEND/ LICORES/ COQUETEL E OUTROS. CERCA DE 30 SABORES DIFERENTES. GARRAFAS DE VIDRO, TAMPA DE ALUMÍNIO, BEBIDAS ORIGINAIS.")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=HYPERLINK("https://www.rossileiloes.com.br/lote/detalhe/56582", "710")</f>
      </c>
      <c r="B203" s="4" t="s">
        <f>=HYPERLINK("https://www.rossileiloes.com.br/lote/detalhe/56582", "LOTE COM 04 PINGÔMETROS DE MADEIRA. GARRAFA DE 1 LITRO, TORNEIRA CROMADA, CHEIOS DE CACHAÇA ENVELHECIDA DIRETO DO BARRIL DE CARVALHO")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160,00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=HYPERLINK("https://www.rossileiloes.com.br/lote/detalhe/56555", "730")</f>
      </c>
      <c r="B204" s="4" t="s">
        <f>=HYPERLINK("https://www.rossileiloes.com.br/lote/detalhe/56555", " LOTE C/ 30 GARRAFAS DE CACHAÇA PRATA. 720ml CADA, ENVELHECIDAS NO BARRIL DE MADEIRA")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=HYPERLINK("https://www.rossileiloes.com.br/lote/detalhe/56559", "740")</f>
      </c>
      <c r="B205" s="4" t="s">
        <f>=HYPERLINK("https://www.rossileiloes.com.br/lote/detalhe/56559", " 30 GARRAFAS DE CACHAÇA AMARELINHA DE ALAMBIQUE, ARMAZENADAS E ENVELHECIDAS EM BARRIL DE CARVALHO, 700ml CADA GARRAFA")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=HYPERLINK("https://www.rossileiloes.com.br/lote/detalhe/56557", "745")</f>
      </c>
      <c r="B206" s="4" t="s">
        <f>=HYPERLINK("https://www.rossileiloes.com.br/lote/detalhe/56557", " LOTE C/ 30 GARRAFAS DE CACHAÇA AMARELINHA. 720ml CADA, ENVELHECIDAS DIRETO DE BARRIS DE CARVALHO.")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=HYPERLINK("https://www.rossileiloes.com.br/lote/detalhe/56558", "750")</f>
      </c>
      <c r="B207" s="4" t="s">
        <f>=HYPERLINK("https://www.rossileiloes.com.br/lote/detalhe/56558", " 30 GARRAFAS DE CACHAÇA AMARELINHA DE ALAMBIQUE, ARMAZENADAS E ENVELHECIDAS EM BARRIL DE CARVALHO, 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=HYPERLINK("https://www.rossileiloes.com.br/lote/detalhe/56556", "755")</f>
      </c>
      <c r="B208" s="4" t="s">
        <f>=HYPERLINK("https://www.rossileiloes.com.br/lote/detalhe/56556", " LOTE C/ 30 GARRAFAS DE CACHAÇA AMARELINHA. 720ml CADA, ENVELHECIDAS DIRETO DE BARRIS DE CARVALHO.")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=HYPERLINK("https://www.rossileiloes.com.br/lote/detalhe/56560", "770")</f>
      </c>
      <c r="B209" s="4" t="s">
        <f>=HYPERLINK("https://www.rossileiloes.com.br/lote/detalhe/56560", " LOTE C/ APROX. 1000 UNIDADES DE SPINNER, VÁRIAS CORES E MODELOS, (SEM USO, NA CAIXA).")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1.500,00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=HYPERLINK("https://www.rossileiloes.com.br/lote/detalhe/56567", "775")</f>
      </c>
      <c r="B210" s="4" t="s">
        <f>=HYPERLINK("https://www.rossileiloes.com.br/lote/detalhe/56567", " LOTE C/ 30 GARRAFAS DE CACHAÇA DE BANANA (38 GL). 720ml CADA, FEITA COM EXTRATO NATURAL DE BANANA (CACHAÇA DA ROÇA)")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=HYPERLINK("https://www.rossileiloes.com.br/lote/detalhe/56563", "790")</f>
      </c>
      <c r="B211" s="4" t="s">
        <f>=HYPERLINK("https://www.rossileiloes.com.br/lote/detalhe/56563", " LOTE C/ 30 GARRAFAS DE COQUETEL DE MARACUJÁ 96. (13,5 GL)")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=HYPERLINK("https://www.rossileiloes.com.br/lote/detalhe/56564", "805")</f>
      </c>
      <c r="B212" s="4" t="s">
        <f>=HYPERLINK("https://www.rossileiloes.com.br/lote/detalhe/56564", " LOTE C/ 30 GARRAFAS DE COQUETEL DE PÊSSEGO. 720ml CADA.")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2026-06-28T21:16:29.00Z</dcterms:created>
  <dc:creator>Tellks Tecnologia</dc:creator>
  <cp:revision>0</cp:revision>
</cp:coreProperties>
</file>